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80" tabRatio="893" activeTab="3"/>
  </bookViews>
  <sheets>
    <sheet name="PCL KTT" sheetId="1" r:id="rId1"/>
    <sheet name="KQTT TP" sheetId="2" r:id="rId2"/>
    <sheet name="KQTT TỆT" sheetId="3" r:id="rId3"/>
    <sheet name="DMTT" sheetId="4" r:id="rId4"/>
  </sheets>
  <definedNames/>
  <calcPr fullCalcOnLoad="1"/>
</workbook>
</file>

<file path=xl/sharedStrings.xml><?xml version="1.0" encoding="utf-8"?>
<sst xmlns="http://schemas.openxmlformats.org/spreadsheetml/2006/main" count="809" uniqueCount="243">
  <si>
    <t>STT</t>
  </si>
  <si>
    <t>Tên hàng hóa</t>
  </si>
  <si>
    <t>Đơn vị</t>
  </si>
  <si>
    <t>Quy cách</t>
  </si>
  <si>
    <t>Số lượng</t>
  </si>
  <si>
    <t>Đơn giá 
có VAT</t>
  </si>
  <si>
    <t>Thành tiền</t>
  </si>
  <si>
    <t>I</t>
  </si>
  <si>
    <t>HÓA CHẤT</t>
  </si>
  <si>
    <t xml:space="preserve"> </t>
  </si>
  <si>
    <t>Hộp</t>
  </si>
  <si>
    <t>Cholesterol</t>
  </si>
  <si>
    <t>Amylase</t>
  </si>
  <si>
    <t>ABX Minoclair (Micros 60)</t>
  </si>
  <si>
    <t>Chai</t>
  </si>
  <si>
    <t>Chai/1lít</t>
  </si>
  <si>
    <t>ABX Minidil (Micros 60)</t>
  </si>
  <si>
    <t>Thùng</t>
  </si>
  <si>
    <t>Thùng/10lít</t>
  </si>
  <si>
    <t>Minilyse (Micros 60)</t>
  </si>
  <si>
    <t>Miniclean (Micros 60)</t>
  </si>
  <si>
    <t>Thùng/20lít</t>
  </si>
  <si>
    <t>Hemolynac.5 (NIHON KOHDEN)</t>
  </si>
  <si>
    <t>Chai/0,5lít</t>
  </si>
  <si>
    <t>Bộ</t>
  </si>
  <si>
    <t>Gel siêu âm</t>
  </si>
  <si>
    <t>Hộp/96 test</t>
  </si>
  <si>
    <t>Cortisol</t>
  </si>
  <si>
    <t>PT</t>
  </si>
  <si>
    <t>APTT</t>
  </si>
  <si>
    <t>Fibrinogen</t>
  </si>
  <si>
    <t>Coag Control N + P</t>
  </si>
  <si>
    <t xml:space="preserve">CaCl2 0.025M </t>
  </si>
  <si>
    <t xml:space="preserve">Glucose </t>
  </si>
  <si>
    <t xml:space="preserve">Triglycerid </t>
  </si>
  <si>
    <t xml:space="preserve">HDL - Cholesterol - Direct </t>
  </si>
  <si>
    <t xml:space="preserve">Urea (UV) </t>
  </si>
  <si>
    <t xml:space="preserve">Creatinin </t>
  </si>
  <si>
    <t xml:space="preserve">Acid Uric </t>
  </si>
  <si>
    <t xml:space="preserve">GGT </t>
  </si>
  <si>
    <t>Lyse (CELLDIFF - 360)</t>
  </si>
  <si>
    <t>Clean (CELLDIFF - 360)</t>
  </si>
  <si>
    <t>Diluent (CELLDIFF - 360)</t>
  </si>
  <si>
    <t>II</t>
  </si>
  <si>
    <t>SINH PHẨM</t>
  </si>
  <si>
    <t>Test</t>
  </si>
  <si>
    <t xml:space="preserve">Test Streptococcus pyoges (ASO) </t>
  </si>
  <si>
    <t>Lọ</t>
  </si>
  <si>
    <t>Que</t>
  </si>
  <si>
    <t>III</t>
  </si>
  <si>
    <t>VẬT TƯ Y TẾ</t>
  </si>
  <si>
    <t>Cái</t>
  </si>
  <si>
    <t>Băng cá nhân</t>
  </si>
  <si>
    <t>Miếng</t>
  </si>
  <si>
    <t>Cuồn</t>
  </si>
  <si>
    <t>Băng thun 3 móc</t>
  </si>
  <si>
    <t>Băng vải cuồn</t>
  </si>
  <si>
    <t>Cuộn</t>
  </si>
  <si>
    <t>Bóng đèn hồng ngoại các loại, các cỡ</t>
  </si>
  <si>
    <t>Chiếc</t>
  </si>
  <si>
    <t>Bông gòn mỡ</t>
  </si>
  <si>
    <t>Kg</t>
  </si>
  <si>
    <t>Bông gòn y tế</t>
  </si>
  <si>
    <t>Chỉ chromic 2.0+kim</t>
  </si>
  <si>
    <t>Tép</t>
  </si>
  <si>
    <t>Chỉ chromic 3.0+kim</t>
  </si>
  <si>
    <t>Dây 3 chia (Chạc 3 chia)</t>
  </si>
  <si>
    <t>Dây cho ăn các loại, các cỡ</t>
  </si>
  <si>
    <t>Dây garo</t>
  </si>
  <si>
    <t>Sợi</t>
  </si>
  <si>
    <t>Dây thở oxy các loại, các cỡ</t>
  </si>
  <si>
    <t>Dây truyền máu các loại, các cỡ</t>
  </si>
  <si>
    <t>Đè lưỡi gỗ tiệt trùng</t>
  </si>
  <si>
    <t>Gạc cầm máu các loại, các cỡ</t>
  </si>
  <si>
    <t>Gạc dẫn lưu</t>
  </si>
  <si>
    <t>Gói</t>
  </si>
  <si>
    <t>Găng tay dài tiệt trùng</t>
  </si>
  <si>
    <t>Đôi</t>
  </si>
  <si>
    <t>Găng tay thô các loại, các cỡ</t>
  </si>
  <si>
    <t>Giấy điện tim 3 cần 60x30</t>
  </si>
  <si>
    <t>Kẹp rốn</t>
  </si>
  <si>
    <t>Kim khâu các loại, các cỡ</t>
  </si>
  <si>
    <t>Kim nha khoa</t>
  </si>
  <si>
    <t>Lame 1 đầu nhám</t>
  </si>
  <si>
    <t xml:space="preserve">Lamelle </t>
  </si>
  <si>
    <t>Hộp/10 lọ/100 miếng</t>
  </si>
  <si>
    <t>Lưỡi dao mổ các số</t>
  </si>
  <si>
    <t>Mask oxy có túi các loại</t>
  </si>
  <si>
    <t>Nẹp cột sống cổ các loại</t>
  </si>
  <si>
    <t>Ống dẫn lưu các loại, các cỡ</t>
  </si>
  <si>
    <t>Ống đặt nội khí quản các loại, các cỡ</t>
  </si>
  <si>
    <t>Ống hút thai các loại, các cỡ</t>
  </si>
  <si>
    <t>Bộ điều kinh Karman tiệt trùng</t>
  </si>
  <si>
    <t>Que gỗ Spatula (làm pap smear)</t>
  </si>
  <si>
    <t>Sond tiểu 1 nhánh các số (Nelaton)</t>
  </si>
  <si>
    <t>Túi đựng nước tiểu (có dây)</t>
  </si>
  <si>
    <t>Chai/ 1lít</t>
  </si>
  <si>
    <t>EV71 IgM/IgG test nhanh</t>
  </si>
  <si>
    <t>Treponema pallidum test nhanh</t>
  </si>
  <si>
    <t>Chlamydia test nhanh</t>
  </si>
  <si>
    <t>SGOT (AST)</t>
  </si>
  <si>
    <t>SGPT (ALT)</t>
  </si>
  <si>
    <t>Dengue virus NS1Ag test nhanh</t>
  </si>
  <si>
    <t>Dengue virus IgM/IgG test nhanh</t>
  </si>
  <si>
    <t>Thùng/5 lít</t>
  </si>
  <si>
    <t>Băng keo lụa 2,5cm</t>
  </si>
  <si>
    <t>Gạc y tế tiệt trùng 5cm x 6,5cm</t>
  </si>
  <si>
    <t>Gói 10 miếng</t>
  </si>
  <si>
    <t>Khẩu trang y tế  than hoạt tính 4 lớp</t>
  </si>
  <si>
    <t>Một tỷ, một trăm tám mươi bốn triệu, tám trăm bốn mươi bảy nghìn, không trăm hai mươi lăm đồng</t>
  </si>
  <si>
    <t>Giấy điện tim 3 cần các cỡ</t>
  </si>
  <si>
    <t>GIÁM ĐỐC</t>
  </si>
  <si>
    <t>ABON (Ma túy 4 trong 1) test nhanh</t>
  </si>
  <si>
    <t>Test thử đông máu INR (Coagucheck XS PT test)</t>
  </si>
  <si>
    <t>Celldiff Lyse (CELLDIFF-3+)</t>
  </si>
  <si>
    <t>Clean (CELLDIFF-3+)</t>
  </si>
  <si>
    <t>Diluent (CELLDIFF-3+)</t>
  </si>
  <si>
    <t>Unicalibrator  (Đông máu)</t>
  </si>
  <si>
    <t xml:space="preserve">HBsAb (Miễn dịch bán tự động) </t>
  </si>
  <si>
    <r>
      <t xml:space="preserve">              SỞ Y TẾ BẠC LIÊU                      </t>
    </r>
    <r>
      <rPr>
        <b/>
        <sz val="12"/>
        <rFont val="Times New Roman"/>
        <family val="1"/>
      </rPr>
      <t xml:space="preserve">                CỘNG HÒA XÃ HỘI CHỦ NGHĨA VIỆT NAM</t>
    </r>
  </si>
  <si>
    <r>
      <rPr>
        <b/>
        <u val="single"/>
        <sz val="12"/>
        <rFont val="Times New Roman"/>
        <family val="1"/>
      </rPr>
      <t>TRUNG TÂM Y TẾ HUYỆN ĐÔNG HẢI</t>
    </r>
    <r>
      <rPr>
        <b/>
        <sz val="12"/>
        <rFont val="Times New Roman"/>
        <family val="1"/>
      </rPr>
      <t xml:space="preserve">                                   </t>
    </r>
    <r>
      <rPr>
        <b/>
        <u val="single"/>
        <sz val="12"/>
        <rFont val="Times New Roman"/>
        <family val="1"/>
      </rPr>
      <t>Độc lập - Tự do - Hạnh phúc</t>
    </r>
  </si>
  <si>
    <t>Tổng cộng: 77 khoản</t>
  </si>
  <si>
    <t>(Kèm theo HSYC ngày 15/08/2019 của Trung tâm y tế huyện Đông Hải)</t>
  </si>
  <si>
    <t>DANH MỤC HÓA CHẤT, SINH PHẨM, VẬT TƯ Y TẾ ĐẤU THẦU NĂM 2019 
(Phần còn lại chưa trúng thầu và bổ sung)</t>
  </si>
  <si>
    <t>THANH PHƯỚC</t>
  </si>
  <si>
    <t>GIÁ DỰ THẦU</t>
  </si>
  <si>
    <t>HiỀN MAI</t>
  </si>
  <si>
    <t>THÀNH TiỀN</t>
  </si>
  <si>
    <t>chênh lệch</t>
  </si>
  <si>
    <t>K HSSP</t>
  </si>
  <si>
    <t>TP</t>
  </si>
  <si>
    <t>HM</t>
  </si>
  <si>
    <t>Tên thương mại</t>
  </si>
  <si>
    <t>Hãng SX</t>
  </si>
  <si>
    <t>Nước Sx</t>
  </si>
  <si>
    <t>Đơn giá</t>
  </si>
  <si>
    <r>
      <t xml:space="preserve">              SỞ Y TẾ BẠC LIÊU                                 </t>
    </r>
    <r>
      <rPr>
        <b/>
        <sz val="12"/>
        <rFont val="Times New Roman"/>
        <family val="1"/>
      </rPr>
      <t xml:space="preserve">                    CỘNG HÒA XÃ HỘI CHỦ NGHĨA VIỆT NAM</t>
    </r>
  </si>
  <si>
    <r>
      <t xml:space="preserve">                                  TRUNG TÂM Y TẾ HUYỆN ĐÔNG HẢI                                              </t>
    </r>
    <r>
      <rPr>
        <b/>
        <u val="single"/>
        <sz val="12"/>
        <rFont val="Times New Roman"/>
        <family val="1"/>
      </rPr>
      <t xml:space="preserve"> Độc lập - Tự do - Hạnh phúc</t>
    </r>
  </si>
  <si>
    <t>(Kèm theo Quyết đính số: …../QĐ-TTYT, ngày …../09/2019  của Giám đốc Trung tâm Y  tế huyện Đông Hải)</t>
  </si>
  <si>
    <t>Nước SX</t>
  </si>
  <si>
    <t>α - Amylase</t>
  </si>
  <si>
    <t>Hộp/(R1: 4x20ml; R2: 2x10ml)</t>
  </si>
  <si>
    <t>Diasys</t>
  </si>
  <si>
    <t>Đức</t>
  </si>
  <si>
    <t>ABX Minoclair</t>
  </si>
  <si>
    <t>Horiba</t>
  </si>
  <si>
    <t>Pháp</t>
  </si>
  <si>
    <t>ABX Minidil</t>
  </si>
  <si>
    <t xml:space="preserve">ABX Minilyse </t>
  </si>
  <si>
    <t>ABX Miniclean</t>
  </si>
  <si>
    <t>Hemolynac 5</t>
  </si>
  <si>
    <t>Nihon Kohden</t>
  </si>
  <si>
    <t>Trung Quốc</t>
  </si>
  <si>
    <t xml:space="preserve">Glucose (Oxidase) Liquid 1x500ml </t>
  </si>
  <si>
    <t>Hộp/500ml</t>
  </si>
  <si>
    <t>Pointe</t>
  </si>
  <si>
    <t>Mỹ</t>
  </si>
  <si>
    <t>Cholesterol (Liquid) 1x120mj</t>
  </si>
  <si>
    <t>Hộp/120ml</t>
  </si>
  <si>
    <t>Triglycerid, GPO Liquid 1x120ml</t>
  </si>
  <si>
    <t>HDL, 330 test</t>
  </si>
  <si>
    <t>Hộp/( R1: 4x26ml; 
R2: 4x9ml)</t>
  </si>
  <si>
    <t>Hộp/( R1: 3x120ml; 
R2: 1x90ml)</t>
  </si>
  <si>
    <t>Bun Liquid 3x120ml, 1x90ml</t>
  </si>
  <si>
    <t>Hộp/( R1: 1x120ml; R2: 1x30ml)</t>
  </si>
  <si>
    <t>AST (SGOT) Liquid 1x120ml, 1x30ml</t>
  </si>
  <si>
    <t>ALT (SGPT) Liquid 1x120ml, 1x30ml</t>
  </si>
  <si>
    <t>Test AntiStreptolysin O</t>
  </si>
  <si>
    <t>Hộp/100 test</t>
  </si>
  <si>
    <t>Teco</t>
  </si>
  <si>
    <t>Test 4 rắc Healgen</t>
  </si>
  <si>
    <t>Hộp/20 test</t>
  </si>
  <si>
    <t>Healgen</t>
  </si>
  <si>
    <t>Test Sylphylis Ab</t>
  </si>
  <si>
    <t>Hộp/50 test</t>
  </si>
  <si>
    <t>CTK</t>
  </si>
  <si>
    <t>Hộp/30 test</t>
  </si>
  <si>
    <t>Test Dengue NS1Ag</t>
  </si>
  <si>
    <t>Test Dengue IgM/IgG</t>
  </si>
  <si>
    <t>Gelitacel; GelitaSpon</t>
  </si>
  <si>
    <t>(5x7cm), Hộp/15 miếng; (8x5x1cm) Hộp/10 miếng</t>
  </si>
  <si>
    <t>Gelita</t>
  </si>
  <si>
    <t>Giấy điện tim (50mmx30m; 58mmx25m; 63mmx30m; 110mmx25m…)</t>
  </si>
  <si>
    <t>Thùng/100 cuộn</t>
  </si>
  <si>
    <t>Giấy điện tim 60mmx30m</t>
  </si>
  <si>
    <t>Telepaper</t>
  </si>
  <si>
    <t>Malaysia</t>
  </si>
  <si>
    <t>21 mặt hàng</t>
  </si>
  <si>
    <t>Tổng cộng</t>
  </si>
  <si>
    <t>Cty CP DP TBYT An Phú</t>
  </si>
  <si>
    <t>VN</t>
  </si>
  <si>
    <t>Băng cá nhân 401</t>
  </si>
  <si>
    <t>Hộp 100 miếng</t>
  </si>
  <si>
    <t>Cty TNHH Milopha</t>
  </si>
  <si>
    <t>Băng keo lụa Alpheta 2,5cm x 5m</t>
  </si>
  <si>
    <t>Hộp 12 cuồn</t>
  </si>
  <si>
    <t>Honnes Saglik Ve Endustriel Urunlerui A.S</t>
  </si>
  <si>
    <t>Thổ Nhĩ Kỳ</t>
  </si>
  <si>
    <t>Cty TNHH DCYK-Trang Phục lót Quang Mậu</t>
  </si>
  <si>
    <t>Băng cuộn Y tế 3 Con Nai</t>
  </si>
  <si>
    <t>Bịch 50 cuồn</t>
  </si>
  <si>
    <t>Cty TNHH TBT Y tế Đông Pha</t>
  </si>
  <si>
    <t>Bông y tế thấm nước</t>
  </si>
  <si>
    <t>Bịch 1kg</t>
  </si>
  <si>
    <t>Cty CP TBYT Bảo Thạch</t>
  </si>
  <si>
    <t>Chỉ Trustigut ( C ) ( Chromic Catgut) số 2/0, kim tròn 12c, dài</t>
  </si>
  <si>
    <t>Hộp 24 tép</t>
  </si>
  <si>
    <t>Cty TNHH Chỉ PT CPT</t>
  </si>
  <si>
    <t>Ống thông dạ dày số: 6,8,10,12,14,16,18</t>
  </si>
  <si>
    <t>Bịch 1 bộ</t>
  </si>
  <si>
    <t>Ningbo Greetmed</t>
  </si>
  <si>
    <t>Dây thở Oxy các size: L,X,XL</t>
  </si>
  <si>
    <t xml:space="preserve">Dây truyền máu </t>
  </si>
  <si>
    <t>Đè lưỡi gỗ</t>
  </si>
  <si>
    <t>Hộp 100 que VK</t>
  </si>
  <si>
    <t>Cty CP DP -TBYT An Phú</t>
  </si>
  <si>
    <t>Gạc dẫn lưu tiệt trùng</t>
  </si>
  <si>
    <t>Bịch 1 đôi</t>
  </si>
  <si>
    <t>Găng sản khoa đã tiệt trùng</t>
  </si>
  <si>
    <t>Cty TNHH SX TM Nam Tín</t>
  </si>
  <si>
    <t>Găng tay khám Y tế (Gloves)</t>
  </si>
  <si>
    <t>Hộp 50 đôi</t>
  </si>
  <si>
    <t>TG Medical SDN BHD</t>
  </si>
  <si>
    <t xml:space="preserve">Khẩu trang y tế </t>
  </si>
  <si>
    <t>Hộp 50 cái</t>
  </si>
  <si>
    <t>Kim khâu phẫu thuật</t>
  </si>
  <si>
    <t>Bịch 10 cái</t>
  </si>
  <si>
    <t>Lam kính xét nghiệm 7105</t>
  </si>
  <si>
    <t>Hộp 72 cái</t>
  </si>
  <si>
    <t>Mask oxy có túi</t>
  </si>
  <si>
    <t>Bịch 1 cái</t>
  </si>
  <si>
    <t xml:space="preserve">Ống đặt nội khí quản </t>
  </si>
  <si>
    <t>20 mặt hàng</t>
  </si>
  <si>
    <t>Hai trăm tám mươi sáu triệu, bốn trăm bốn mươi lăm nghìn đồng</t>
  </si>
  <si>
    <t>1. CÔNG TY TNHH THIẾT BỊ Y TẾ THANH PHƯỚC</t>
  </si>
  <si>
    <t>2. CỬA HÀNG DỤNG CỤ Y TẾ TỆT</t>
  </si>
  <si>
    <t>41 mặt hàng</t>
  </si>
  <si>
    <t>Sáu trăm năm mươi sáu triệu, ba trăm năm mươi ba nghìn đồng</t>
  </si>
  <si>
    <t>Ba trăm sáu mươi chín triệu, chín trăm lẻ tám nghìn đồng</t>
  </si>
  <si>
    <r>
      <t xml:space="preserve">DANH MỤC HÓA CHẤT, SINH PHẨM, VẬT TƯ Y TẾ ĐẤU THẦU NĂM 2019 
</t>
    </r>
    <r>
      <rPr>
        <b/>
        <i/>
        <sz val="12"/>
        <rFont val="Times New Roman"/>
        <family val="1"/>
      </rPr>
      <t>(Phần còn lại chưa trúng thầu và bổ sung)</t>
    </r>
  </si>
  <si>
    <r>
      <t xml:space="preserve">DANH MỤC TRÚNG THẦU HÓA CHẤT, SINH PHẨM, VẬT TƯ Y TẾ ĐẤU THẦU NĂM 2019 
</t>
    </r>
    <r>
      <rPr>
        <b/>
        <i/>
        <sz val="12"/>
        <rFont val="Times New Roman"/>
        <family val="1"/>
      </rPr>
      <t>(Phần còn lại chưa trúng thầu và bổ sung)</t>
    </r>
  </si>
  <si>
    <t>(Kèm theo Quyết đính số: …../QĐ-TTYT, ngày 12/09/2019  của Giám đốc Trung tâm Y  tế huyện Đông Hải)</t>
  </si>
  <si>
    <t>vượt giá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</si>
</sst>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#,##0;[Red]#,##0"/>
    <numFmt numFmtId="169" formatCode="_(* #,##0_);_(* \(#,##0\);_(* &quot;-&quot;??_);_(@_)"/>
    <numFmt numFmtId="170" formatCode="_(* #,##0.0_);_(* \(#,##0.0\);_(* &quot;-&quot;??_);_(@_)"/>
    <numFmt numFmtId="171" formatCode="0.00;[Red]0.00"/>
    <numFmt numFmtId="172" formatCode="0.0;[Red]0.0"/>
    <numFmt numFmtId="173" formatCode="0;[Red]0"/>
  </numFmts>
  <fonts count="48">
    <font>
      <sz val="11"/>
      <color indexed="8"/>
      <name val="Calibri"/>
      <family val="0"/>
    </font>
    <font>
      <sz val="10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1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Calibri"/>
      <family val="2"/>
    </font>
    <font>
      <sz val="10"/>
      <name val="Calibri"/>
      <family val="2"/>
    </font>
    <font>
      <b/>
      <i/>
      <sz val="10"/>
      <name val="Times New Roman"/>
      <family val="1"/>
    </font>
    <font>
      <sz val="11"/>
      <color indexed="8"/>
      <name val="Times New Roman"/>
      <family val="2"/>
    </font>
    <font>
      <b/>
      <sz val="12"/>
      <color indexed="10"/>
      <name val="Times New Roman"/>
      <family val="1"/>
    </font>
    <font>
      <sz val="11"/>
      <color theme="1"/>
      <name val="Times New Roman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6" fillId="3" borderId="0" applyNumberFormat="0" applyBorder="0" applyAlignment="0" applyProtection="0"/>
    <xf numFmtId="0" fontId="9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5" fillId="0" borderId="6" applyNumberFormat="0" applyFill="0" applyAlignment="0" applyProtection="0"/>
    <xf numFmtId="0" fontId="17" fillId="22" borderId="0" applyNumberFormat="0" applyBorder="0" applyAlignment="0" applyProtection="0"/>
    <xf numFmtId="0" fontId="43" fillId="0" borderId="0">
      <alignment/>
      <protection/>
    </xf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9" fillId="24" borderId="0" xfId="0" applyFont="1" applyFill="1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/>
    </xf>
    <xf numFmtId="169" fontId="19" fillId="24" borderId="10" xfId="42" applyNumberFormat="1" applyFont="1" applyFill="1" applyBorder="1" applyAlignment="1">
      <alignment vertical="center"/>
    </xf>
    <xf numFmtId="0" fontId="44" fillId="24" borderId="10" xfId="0" applyFont="1" applyFill="1" applyBorder="1" applyAlignment="1">
      <alignment horizontal="center" vertical="center" wrapText="1"/>
    </xf>
    <xf numFmtId="0" fontId="44" fillId="24" borderId="10" xfId="0" applyFont="1" applyFill="1" applyBorder="1" applyAlignment="1">
      <alignment horizontal="center" vertical="center"/>
    </xf>
    <xf numFmtId="0" fontId="44" fillId="24" borderId="10" xfId="0" applyFont="1" applyFill="1" applyBorder="1" applyAlignment="1">
      <alignment vertical="center" wrapText="1"/>
    </xf>
    <xf numFmtId="169" fontId="19" fillId="24" borderId="10" xfId="42" applyNumberFormat="1" applyFont="1" applyFill="1" applyBorder="1" applyAlignment="1">
      <alignment horizontal="center" vertical="center"/>
    </xf>
    <xf numFmtId="3" fontId="19" fillId="24" borderId="10" xfId="0" applyNumberFormat="1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/>
    </xf>
    <xf numFmtId="169" fontId="2" fillId="24" borderId="10" xfId="0" applyNumberFormat="1" applyFont="1" applyFill="1" applyBorder="1" applyAlignment="1">
      <alignment horizontal="center" vertical="center" wrapText="1"/>
    </xf>
    <xf numFmtId="0" fontId="44" fillId="24" borderId="1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 wrapText="1"/>
    </xf>
    <xf numFmtId="169" fontId="2" fillId="24" borderId="10" xfId="42" applyNumberFormat="1" applyFont="1" applyFill="1" applyBorder="1" applyAlignment="1">
      <alignment vertical="center"/>
    </xf>
    <xf numFmtId="169" fontId="2" fillId="24" borderId="10" xfId="42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left" vertical="center" wrapText="1"/>
    </xf>
    <xf numFmtId="168" fontId="19" fillId="24" borderId="10" xfId="0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2" fillId="24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23" fillId="24" borderId="0" xfId="0" applyFont="1" applyFill="1" applyAlignment="1">
      <alignment vertical="center"/>
    </xf>
    <xf numFmtId="0" fontId="24" fillId="24" borderId="0" xfId="0" applyFont="1" applyFill="1" applyAlignment="1">
      <alignment/>
    </xf>
    <xf numFmtId="0" fontId="25" fillId="24" borderId="0" xfId="0" applyFont="1" applyFill="1" applyAlignment="1">
      <alignment/>
    </xf>
    <xf numFmtId="0" fontId="2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169" fontId="2" fillId="25" borderId="10" xfId="0" applyNumberFormat="1" applyFont="1" applyFill="1" applyBorder="1" applyAlignment="1">
      <alignment vertical="center"/>
    </xf>
    <xf numFmtId="169" fontId="19" fillId="24" borderId="0" xfId="42" applyNumberFormat="1" applyFont="1" applyFill="1" applyAlignment="1">
      <alignment vertical="center"/>
    </xf>
    <xf numFmtId="169" fontId="2" fillId="25" borderId="10" xfId="42" applyNumberFormat="1" applyFont="1" applyFill="1" applyBorder="1" applyAlignment="1">
      <alignment vertical="center"/>
    </xf>
    <xf numFmtId="169" fontId="2" fillId="24" borderId="0" xfId="42" applyNumberFormat="1" applyFont="1" applyFill="1" applyAlignment="1">
      <alignment horizontal="center" vertical="center"/>
    </xf>
    <xf numFmtId="169" fontId="23" fillId="24" borderId="0" xfId="42" applyNumberFormat="1" applyFont="1" applyFill="1" applyAlignment="1">
      <alignment vertical="center"/>
    </xf>
    <xf numFmtId="169" fontId="24" fillId="24" borderId="0" xfId="42" applyNumberFormat="1" applyFont="1" applyFill="1" applyAlignment="1">
      <alignment/>
    </xf>
    <xf numFmtId="169" fontId="25" fillId="24" borderId="0" xfId="42" applyNumberFormat="1" applyFont="1" applyFill="1" applyAlignment="1">
      <alignment/>
    </xf>
    <xf numFmtId="169" fontId="2" fillId="25" borderId="0" xfId="42" applyNumberFormat="1" applyFont="1" applyFill="1" applyAlignment="1">
      <alignment vertical="center"/>
    </xf>
    <xf numFmtId="169" fontId="2" fillId="24" borderId="10" xfId="42" applyNumberFormat="1" applyFont="1" applyFill="1" applyBorder="1" applyAlignment="1">
      <alignment horizontal="center" vertical="center" wrapText="1"/>
    </xf>
    <xf numFmtId="169" fontId="19" fillId="24" borderId="10" xfId="42" applyNumberFormat="1" applyFont="1" applyFill="1" applyBorder="1" applyAlignment="1">
      <alignment horizontal="left" vertical="top" wrapText="1"/>
    </xf>
    <xf numFmtId="169" fontId="19" fillId="24" borderId="10" xfId="42" applyNumberFormat="1" applyFont="1" applyFill="1" applyBorder="1" applyAlignment="1">
      <alignment horizontal="left" vertical="center" wrapText="1"/>
    </xf>
    <xf numFmtId="169" fontId="44" fillId="24" borderId="10" xfId="42" applyNumberFormat="1" applyFont="1" applyFill="1" applyBorder="1" applyAlignment="1">
      <alignment vertical="center" wrapText="1"/>
    </xf>
    <xf numFmtId="169" fontId="22" fillId="24" borderId="10" xfId="42" applyNumberFormat="1" applyFont="1" applyFill="1" applyBorder="1" applyAlignment="1">
      <alignment vertical="center" wrapText="1"/>
    </xf>
    <xf numFmtId="169" fontId="19" fillId="24" borderId="0" xfId="42" applyNumberFormat="1" applyFont="1" applyFill="1" applyAlignment="1">
      <alignment horizontal="center" vertical="center"/>
    </xf>
    <xf numFmtId="169" fontId="28" fillId="24" borderId="0" xfId="42" applyNumberFormat="1" applyFont="1" applyFill="1" applyAlignment="1">
      <alignment/>
    </xf>
    <xf numFmtId="169" fontId="29" fillId="24" borderId="0" xfId="42" applyNumberFormat="1" applyFont="1" applyFill="1" applyAlignment="1">
      <alignment/>
    </xf>
    <xf numFmtId="169" fontId="19" fillId="24" borderId="0" xfId="0" applyNumberFormat="1" applyFont="1" applyFill="1" applyAlignment="1">
      <alignment vertical="center"/>
    </xf>
    <xf numFmtId="169" fontId="19" fillId="26" borderId="0" xfId="42" applyNumberFormat="1" applyFont="1" applyFill="1" applyAlignment="1">
      <alignment horizontal="center" vertical="center"/>
    </xf>
    <xf numFmtId="169" fontId="2" fillId="26" borderId="0" xfId="42" applyNumberFormat="1" applyFont="1" applyFill="1" applyAlignment="1">
      <alignment vertical="center"/>
    </xf>
    <xf numFmtId="169" fontId="19" fillId="27" borderId="10" xfId="42" applyNumberFormat="1" applyFont="1" applyFill="1" applyBorder="1" applyAlignment="1">
      <alignment horizontal="center" vertical="center"/>
    </xf>
    <xf numFmtId="169" fontId="19" fillId="28" borderId="10" xfId="42" applyNumberFormat="1" applyFont="1" applyFill="1" applyBorder="1" applyAlignment="1">
      <alignment vertical="center"/>
    </xf>
    <xf numFmtId="169" fontId="19" fillId="29" borderId="10" xfId="42" applyNumberFormat="1" applyFont="1" applyFill="1" applyBorder="1" applyAlignment="1">
      <alignment horizontal="center" vertical="center"/>
    </xf>
    <xf numFmtId="169" fontId="19" fillId="29" borderId="10" xfId="42" applyNumberFormat="1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6" borderId="0" xfId="0" applyFont="1" applyFill="1" applyAlignment="1">
      <alignment horizontal="center" vertical="center"/>
    </xf>
    <xf numFmtId="0" fontId="19" fillId="27" borderId="0" xfId="0" applyFont="1" applyFill="1" applyAlignment="1">
      <alignment horizontal="center" vertical="center"/>
    </xf>
    <xf numFmtId="0" fontId="30" fillId="24" borderId="0" xfId="0" applyFont="1" applyFill="1" applyAlignment="1">
      <alignment vertical="center"/>
    </xf>
    <xf numFmtId="0" fontId="31" fillId="24" borderId="0" xfId="0" applyFont="1" applyFill="1" applyAlignment="1">
      <alignment vertical="center"/>
    </xf>
    <xf numFmtId="0" fontId="31" fillId="30" borderId="10" xfId="0" applyFont="1" applyFill="1" applyBorder="1" applyAlignment="1">
      <alignment horizontal="center" vertical="center"/>
    </xf>
    <xf numFmtId="0" fontId="31" fillId="30" borderId="10" xfId="0" applyFont="1" applyFill="1" applyBorder="1" applyAlignment="1">
      <alignment horizontal="center" vertical="center" wrapText="1"/>
    </xf>
    <xf numFmtId="169" fontId="31" fillId="24" borderId="0" xfId="42" applyNumberFormat="1" applyFont="1" applyFill="1" applyAlignment="1">
      <alignment vertical="center"/>
    </xf>
    <xf numFmtId="169" fontId="31" fillId="24" borderId="10" xfId="42" applyNumberFormat="1" applyFont="1" applyFill="1" applyBorder="1" applyAlignment="1">
      <alignment vertical="center"/>
    </xf>
    <xf numFmtId="0" fontId="30" fillId="24" borderId="10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vertical="center" wrapText="1"/>
    </xf>
    <xf numFmtId="0" fontId="30" fillId="24" borderId="10" xfId="0" applyFont="1" applyFill="1" applyBorder="1" applyAlignment="1">
      <alignment horizontal="center" vertical="center" wrapText="1"/>
    </xf>
    <xf numFmtId="169" fontId="30" fillId="24" borderId="10" xfId="42" applyNumberFormat="1" applyFont="1" applyFill="1" applyBorder="1" applyAlignment="1">
      <alignment horizontal="center" vertical="center"/>
    </xf>
    <xf numFmtId="0" fontId="31" fillId="24" borderId="0" xfId="0" applyFont="1" applyFill="1" applyAlignment="1">
      <alignment horizontal="center" vertical="center"/>
    </xf>
    <xf numFmtId="169" fontId="30" fillId="24" borderId="10" xfId="42" applyNumberFormat="1" applyFont="1" applyFill="1" applyBorder="1" applyAlignment="1">
      <alignment vertical="center"/>
    </xf>
    <xf numFmtId="169" fontId="31" fillId="24" borderId="10" xfId="42" applyNumberFormat="1" applyFont="1" applyFill="1" applyBorder="1" applyAlignment="1">
      <alignment horizontal="center" vertical="center" wrapText="1"/>
    </xf>
    <xf numFmtId="169" fontId="31" fillId="24" borderId="10" xfId="42" applyNumberFormat="1" applyFont="1" applyFill="1" applyBorder="1" applyAlignment="1">
      <alignment horizontal="center" vertical="center"/>
    </xf>
    <xf numFmtId="0" fontId="45" fillId="24" borderId="10" xfId="0" applyFont="1" applyFill="1" applyBorder="1" applyAlignment="1">
      <alignment vertical="center" wrapText="1"/>
    </xf>
    <xf numFmtId="0" fontId="45" fillId="24" borderId="1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left" vertical="center" wrapText="1"/>
    </xf>
    <xf numFmtId="3" fontId="30" fillId="24" borderId="10" xfId="0" applyNumberFormat="1" applyFont="1" applyFill="1" applyBorder="1" applyAlignment="1">
      <alignment horizontal="center" vertical="center" wrapText="1"/>
    </xf>
    <xf numFmtId="0" fontId="30" fillId="24" borderId="0" xfId="0" applyFont="1" applyFill="1" applyAlignment="1">
      <alignment vertical="center" wrapText="1"/>
    </xf>
    <xf numFmtId="0" fontId="30" fillId="24" borderId="0" xfId="0" applyFont="1" applyFill="1" applyAlignment="1">
      <alignment horizontal="center" vertical="center" wrapText="1"/>
    </xf>
    <xf numFmtId="169" fontId="30" fillId="24" borderId="0" xfId="42" applyNumberFormat="1" applyFont="1" applyFill="1" applyAlignment="1">
      <alignment horizontal="center" vertical="center"/>
    </xf>
    <xf numFmtId="169" fontId="30" fillId="24" borderId="0" xfId="42" applyNumberFormat="1" applyFont="1" applyFill="1" applyAlignment="1">
      <alignment vertical="center"/>
    </xf>
    <xf numFmtId="169" fontId="33" fillId="24" borderId="0" xfId="42" applyNumberFormat="1" applyFont="1" applyFill="1" applyAlignment="1">
      <alignment vertical="center"/>
    </xf>
    <xf numFmtId="0" fontId="33" fillId="24" borderId="0" xfId="0" applyFont="1" applyFill="1" applyAlignment="1">
      <alignment vertical="center"/>
    </xf>
    <xf numFmtId="169" fontId="34" fillId="24" borderId="0" xfId="42" applyNumberFormat="1" applyFont="1" applyFill="1" applyAlignment="1">
      <alignment/>
    </xf>
    <xf numFmtId="0" fontId="35" fillId="24" borderId="0" xfId="0" applyFont="1" applyFill="1" applyAlignment="1">
      <alignment/>
    </xf>
    <xf numFmtId="169" fontId="36" fillId="24" borderId="0" xfId="42" applyNumberFormat="1" applyFont="1" applyFill="1" applyAlignment="1">
      <alignment/>
    </xf>
    <xf numFmtId="0" fontId="37" fillId="24" borderId="0" xfId="0" applyFont="1" applyFill="1" applyAlignment="1">
      <alignment/>
    </xf>
    <xf numFmtId="0" fontId="39" fillId="24" borderId="10" xfId="0" applyFont="1" applyFill="1" applyBorder="1" applyAlignment="1">
      <alignment vertical="center" wrapText="1"/>
    </xf>
    <xf numFmtId="0" fontId="46" fillId="24" borderId="10" xfId="0" applyFont="1" applyFill="1" applyBorder="1" applyAlignment="1">
      <alignment horizontal="center" vertical="center"/>
    </xf>
    <xf numFmtId="0" fontId="46" fillId="24" borderId="10" xfId="0" applyFont="1" applyFill="1" applyBorder="1" applyAlignment="1">
      <alignment vertical="center" wrapText="1"/>
    </xf>
    <xf numFmtId="0" fontId="46" fillId="24" borderId="10" xfId="0" applyFont="1" applyFill="1" applyBorder="1" applyAlignment="1">
      <alignment horizontal="center" vertical="center" wrapText="1"/>
    </xf>
    <xf numFmtId="169" fontId="46" fillId="26" borderId="10" xfId="42" applyNumberFormat="1" applyFont="1" applyFill="1" applyBorder="1" applyAlignment="1">
      <alignment vertical="center"/>
    </xf>
    <xf numFmtId="169" fontId="46" fillId="24" borderId="10" xfId="42" applyNumberFormat="1" applyFont="1" applyFill="1" applyBorder="1" applyAlignment="1">
      <alignment vertical="center"/>
    </xf>
    <xf numFmtId="169" fontId="46" fillId="26" borderId="10" xfId="42" applyNumberFormat="1" applyFont="1" applyFill="1" applyBorder="1" applyAlignment="1">
      <alignment horizontal="center" vertical="center"/>
    </xf>
    <xf numFmtId="169" fontId="46" fillId="24" borderId="10" xfId="42" applyNumberFormat="1" applyFont="1" applyFill="1" applyBorder="1" applyAlignment="1">
      <alignment horizontal="center" vertical="center"/>
    </xf>
    <xf numFmtId="0" fontId="47" fillId="26" borderId="0" xfId="0" applyFont="1" applyFill="1" applyAlignment="1">
      <alignment horizontal="center" vertical="center"/>
    </xf>
    <xf numFmtId="0" fontId="46" fillId="24" borderId="0" xfId="0" applyFont="1" applyFill="1" applyAlignment="1">
      <alignment vertical="center"/>
    </xf>
    <xf numFmtId="0" fontId="45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/>
    </xf>
    <xf numFmtId="2" fontId="2" fillId="24" borderId="10" xfId="42" applyNumberFormat="1" applyFont="1" applyFill="1" applyBorder="1" applyAlignment="1">
      <alignment horizontal="center" vertical="center"/>
    </xf>
    <xf numFmtId="0" fontId="30" fillId="24" borderId="11" xfId="0" applyFont="1" applyFill="1" applyBorder="1" applyAlignment="1">
      <alignment vertical="center" wrapText="1"/>
    </xf>
    <xf numFmtId="0" fontId="30" fillId="24" borderId="12" xfId="0" applyFont="1" applyFill="1" applyBorder="1" applyAlignment="1">
      <alignment horizontal="center" vertical="center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/>
    </xf>
    <xf numFmtId="0" fontId="30" fillId="24" borderId="13" xfId="0" applyFont="1" applyFill="1" applyBorder="1" applyAlignment="1">
      <alignment horizontal="left" vertical="center" wrapText="1"/>
    </xf>
    <xf numFmtId="0" fontId="30" fillId="24" borderId="11" xfId="0" applyFont="1" applyFill="1" applyBorder="1" applyAlignment="1">
      <alignment horizontal="left" vertical="center" wrapText="1"/>
    </xf>
    <xf numFmtId="168" fontId="30" fillId="24" borderId="10" xfId="0" applyNumberFormat="1" applyFont="1" applyFill="1" applyBorder="1" applyAlignment="1">
      <alignment horizontal="center" vertical="center" wrapText="1"/>
    </xf>
    <xf numFmtId="0" fontId="38" fillId="24" borderId="0" xfId="0" applyFont="1" applyFill="1" applyAlignment="1">
      <alignment/>
    </xf>
    <xf numFmtId="0" fontId="32" fillId="24" borderId="0" xfId="0" applyFont="1" applyFill="1" applyAlignment="1">
      <alignment/>
    </xf>
    <xf numFmtId="0" fontId="2" fillId="25" borderId="14" xfId="0" applyFont="1" applyFill="1" applyBorder="1" applyAlignment="1">
      <alignment horizontal="center" vertical="center" wrapText="1"/>
    </xf>
    <xf numFmtId="169" fontId="2" fillId="25" borderId="14" xfId="42" applyNumberFormat="1" applyFont="1" applyFill="1" applyBorder="1" applyAlignment="1">
      <alignment vertical="center"/>
    </xf>
    <xf numFmtId="169" fontId="2" fillId="25" borderId="10" xfId="42" applyNumberFormat="1" applyFont="1" applyFill="1" applyBorder="1" applyAlignment="1">
      <alignment horizontal="center" vertical="center" wrapText="1"/>
    </xf>
    <xf numFmtId="169" fontId="2" fillId="25" borderId="10" xfId="42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left" vertical="center" wrapText="1"/>
    </xf>
    <xf numFmtId="0" fontId="39" fillId="24" borderId="10" xfId="0" applyFont="1" applyFill="1" applyBorder="1" applyAlignment="1">
      <alignment horizontal="left" vertical="center" wrapText="1"/>
    </xf>
    <xf numFmtId="0" fontId="30" fillId="24" borderId="12" xfId="0" applyFont="1" applyFill="1" applyBorder="1" applyAlignment="1">
      <alignment horizontal="left" vertical="center" wrapText="1"/>
    </xf>
    <xf numFmtId="0" fontId="45" fillId="24" borderId="10" xfId="0" applyFont="1" applyFill="1" applyBorder="1" applyAlignment="1">
      <alignment horizontal="left" vertical="center" wrapText="1"/>
    </xf>
    <xf numFmtId="0" fontId="30" fillId="24" borderId="0" xfId="0" applyFont="1" applyFill="1" applyAlignment="1">
      <alignment horizontal="left" vertical="center" wrapText="1"/>
    </xf>
    <xf numFmtId="0" fontId="19" fillId="24" borderId="0" xfId="0" applyFont="1" applyFill="1" applyAlignment="1">
      <alignment/>
    </xf>
    <xf numFmtId="169" fontId="2" fillId="24" borderId="0" xfId="42" applyNumberFormat="1" applyFont="1" applyFill="1" applyAlignment="1">
      <alignment vertical="center"/>
    </xf>
    <xf numFmtId="0" fontId="30" fillId="24" borderId="0" xfId="0" applyFont="1" applyFill="1" applyAlignment="1">
      <alignment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/>
    </xf>
    <xf numFmtId="0" fontId="31" fillId="24" borderId="10" xfId="0" applyFont="1" applyFill="1" applyBorder="1" applyAlignment="1">
      <alignment vertical="center"/>
    </xf>
    <xf numFmtId="169" fontId="31" fillId="24" borderId="0" xfId="42" applyNumberFormat="1" applyFont="1" applyFill="1" applyAlignment="1">
      <alignment horizontal="center" vertical="center"/>
    </xf>
    <xf numFmtId="169" fontId="35" fillId="24" borderId="0" xfId="42" applyNumberFormat="1" applyFont="1" applyFill="1" applyAlignment="1">
      <alignment/>
    </xf>
    <xf numFmtId="169" fontId="37" fillId="24" borderId="0" xfId="42" applyNumberFormat="1" applyFont="1" applyFill="1" applyAlignment="1">
      <alignment/>
    </xf>
    <xf numFmtId="169" fontId="2" fillId="30" borderId="11" xfId="42" applyNumberFormat="1" applyFont="1" applyFill="1" applyBorder="1" applyAlignment="1">
      <alignment horizontal="center" vertical="center"/>
    </xf>
    <xf numFmtId="169" fontId="2" fillId="30" borderId="13" xfId="42" applyNumberFormat="1" applyFont="1" applyFill="1" applyBorder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19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horizontal="left" vertical="center"/>
    </xf>
    <xf numFmtId="0" fontId="21" fillId="24" borderId="0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2" fontId="2" fillId="26" borderId="11" xfId="42" applyNumberFormat="1" applyFont="1" applyFill="1" applyBorder="1" applyAlignment="1">
      <alignment horizontal="center" vertical="center"/>
    </xf>
    <xf numFmtId="2" fontId="2" fillId="26" borderId="13" xfId="42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19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 wrapText="1"/>
    </xf>
    <xf numFmtId="0" fontId="21" fillId="24" borderId="15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31" fillId="30" borderId="11" xfId="0" applyFont="1" applyFill="1" applyBorder="1" applyAlignment="1">
      <alignment horizontal="left" vertical="center" wrapText="1"/>
    </xf>
    <xf numFmtId="0" fontId="31" fillId="30" borderId="12" xfId="0" applyFont="1" applyFill="1" applyBorder="1" applyAlignment="1">
      <alignment horizontal="left" vertical="center" wrapText="1"/>
    </xf>
    <xf numFmtId="0" fontId="31" fillId="30" borderId="13" xfId="0" applyFont="1" applyFill="1" applyBorder="1" applyAlignment="1">
      <alignment horizontal="left" vertical="center" wrapText="1"/>
    </xf>
    <xf numFmtId="0" fontId="40" fillId="24" borderId="11" xfId="0" applyFont="1" applyFill="1" applyBorder="1" applyAlignment="1">
      <alignment horizontal="left" vertical="center"/>
    </xf>
    <xf numFmtId="0" fontId="40" fillId="24" borderId="13" xfId="0" applyFont="1" applyFill="1" applyBorder="1" applyAlignment="1">
      <alignment horizontal="left" vertical="center"/>
    </xf>
    <xf numFmtId="0" fontId="40" fillId="24" borderId="11" xfId="0" applyFont="1" applyFill="1" applyBorder="1" applyAlignment="1">
      <alignment horizontal="center" vertical="center"/>
    </xf>
    <xf numFmtId="0" fontId="40" fillId="24" borderId="12" xfId="0" applyFont="1" applyFill="1" applyBorder="1" applyAlignment="1">
      <alignment horizontal="center" vertical="center"/>
    </xf>
    <xf numFmtId="0" fontId="40" fillId="24" borderId="13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19" fillId="24" borderId="0" xfId="0" applyFont="1" applyFill="1" applyAlignment="1">
      <alignment horizontal="center" vertical="center" wrapText="1"/>
    </xf>
    <xf numFmtId="0" fontId="2" fillId="25" borderId="11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 wrapText="1"/>
    </xf>
    <xf numFmtId="0" fontId="2" fillId="25" borderId="13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2" fillId="24" borderId="13" xfId="0" applyFont="1" applyFill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zoomScale="80" zoomScaleNormal="80" zoomScalePageLayoutView="0" workbookViewId="0" topLeftCell="A5">
      <pane ySplit="795" topLeftCell="A10" activePane="bottomLeft" state="split"/>
      <selection pane="topLeft" activeCell="A5" sqref="A1:IV16384"/>
      <selection pane="bottomLeft" activeCell="H65" sqref="H65"/>
    </sheetView>
  </sheetViews>
  <sheetFormatPr defaultColWidth="9.140625" defaultRowHeight="36.75" customHeight="1"/>
  <cols>
    <col min="1" max="1" width="8.8515625" style="1" customWidth="1"/>
    <col min="2" max="2" width="28.7109375" style="22" customWidth="1"/>
    <col min="3" max="3" width="11.7109375" style="1" customWidth="1"/>
    <col min="4" max="4" width="14.421875" style="22" customWidth="1"/>
    <col min="5" max="5" width="13.421875" style="25" customWidth="1"/>
    <col min="6" max="6" width="17.8515625" style="26" customWidth="1"/>
    <col min="7" max="7" width="19.421875" style="26" customWidth="1"/>
    <col min="8" max="8" width="24.00390625" style="45" customWidth="1"/>
    <col min="9" max="9" width="18.140625" style="33" customWidth="1"/>
    <col min="10" max="10" width="23.00390625" style="33" customWidth="1"/>
    <col min="11" max="11" width="24.8515625" style="33" customWidth="1"/>
    <col min="12" max="12" width="12.8515625" style="1" bestFit="1" customWidth="1"/>
    <col min="13" max="16384" width="9.140625" style="1" customWidth="1"/>
  </cols>
  <sheetData>
    <row r="1" spans="1:8" ht="36.75" customHeight="1">
      <c r="A1" s="131" t="s">
        <v>119</v>
      </c>
      <c r="B1" s="131"/>
      <c r="C1" s="131"/>
      <c r="D1" s="131"/>
      <c r="E1" s="131"/>
      <c r="F1" s="131"/>
      <c r="G1" s="131"/>
      <c r="H1" s="131"/>
    </row>
    <row r="2" spans="1:8" ht="36.75" customHeight="1">
      <c r="A2" s="132" t="s">
        <v>120</v>
      </c>
      <c r="B2" s="132"/>
      <c r="C2" s="132"/>
      <c r="D2" s="132"/>
      <c r="E2" s="132"/>
      <c r="F2" s="132"/>
      <c r="G2" s="132"/>
      <c r="H2" s="132"/>
    </row>
    <row r="3" spans="1:8" ht="36.75" customHeight="1">
      <c r="A3" s="134" t="s">
        <v>123</v>
      </c>
      <c r="B3" s="134"/>
      <c r="C3" s="134"/>
      <c r="D3" s="134"/>
      <c r="E3" s="134"/>
      <c r="F3" s="134"/>
      <c r="G3" s="134"/>
      <c r="H3" s="134"/>
    </row>
    <row r="4" spans="1:8" ht="36.75" customHeight="1">
      <c r="A4" s="133" t="s">
        <v>122</v>
      </c>
      <c r="B4" s="133"/>
      <c r="C4" s="133"/>
      <c r="D4" s="133"/>
      <c r="E4" s="133"/>
      <c r="F4" s="133"/>
      <c r="G4" s="133"/>
      <c r="H4" s="133"/>
    </row>
    <row r="5" spans="1:11" s="2" customFormat="1" ht="36.75" customHeight="1">
      <c r="A5" s="17" t="s">
        <v>0</v>
      </c>
      <c r="B5" s="17" t="s">
        <v>1</v>
      </c>
      <c r="C5" s="14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37" t="s">
        <v>124</v>
      </c>
      <c r="I5" s="138"/>
      <c r="J5" s="127" t="s">
        <v>126</v>
      </c>
      <c r="K5" s="128"/>
    </row>
    <row r="6" spans="1:11" s="3" customFormat="1" ht="36.75" customHeight="1">
      <c r="A6" s="17"/>
      <c r="B6" s="17"/>
      <c r="C6" s="14"/>
      <c r="D6" s="17"/>
      <c r="E6" s="17"/>
      <c r="F6" s="17"/>
      <c r="G6" s="17"/>
      <c r="H6" s="19" t="s">
        <v>125</v>
      </c>
      <c r="I6" s="10" t="s">
        <v>127</v>
      </c>
      <c r="J6" s="19" t="s">
        <v>125</v>
      </c>
      <c r="K6" s="10" t="s">
        <v>127</v>
      </c>
    </row>
    <row r="7" spans="1:11" s="2" customFormat="1" ht="36.75" customHeight="1">
      <c r="A7" s="30" t="s">
        <v>7</v>
      </c>
      <c r="B7" s="31" t="s">
        <v>8</v>
      </c>
      <c r="C7" s="30"/>
      <c r="D7" s="31"/>
      <c r="E7" s="31" t="s">
        <v>9</v>
      </c>
      <c r="F7" s="32"/>
      <c r="G7" s="32">
        <f>SUM(G8:G38)</f>
        <v>666185325</v>
      </c>
      <c r="H7" s="39"/>
      <c r="I7" s="34">
        <f>SUM(I8:I38)</f>
        <v>371764000</v>
      </c>
      <c r="J7" s="34"/>
      <c r="K7" s="34">
        <f>SUM(K8:K38)</f>
        <v>1200000</v>
      </c>
    </row>
    <row r="8" spans="1:12" s="3" customFormat="1" ht="36.75" customHeight="1">
      <c r="A8" s="5">
        <v>1</v>
      </c>
      <c r="B8" s="12" t="s">
        <v>12</v>
      </c>
      <c r="C8" s="5" t="s">
        <v>10</v>
      </c>
      <c r="D8" s="4"/>
      <c r="E8" s="4">
        <v>7</v>
      </c>
      <c r="F8" s="6">
        <v>4465125</v>
      </c>
      <c r="G8" s="6">
        <f>F8*E8</f>
        <v>31255875</v>
      </c>
      <c r="H8" s="53">
        <v>4460000</v>
      </c>
      <c r="I8" s="10">
        <f>H8*E8</f>
        <v>31220000</v>
      </c>
      <c r="J8" s="19"/>
      <c r="K8" s="10">
        <f>J8*E8</f>
        <v>0</v>
      </c>
      <c r="L8" s="56" t="s">
        <v>130</v>
      </c>
    </row>
    <row r="9" spans="1:12" ht="36.75" customHeight="1">
      <c r="A9" s="5">
        <v>2</v>
      </c>
      <c r="B9" s="12" t="s">
        <v>13</v>
      </c>
      <c r="C9" s="5" t="s">
        <v>14</v>
      </c>
      <c r="D9" s="4" t="s">
        <v>23</v>
      </c>
      <c r="E9" s="4">
        <v>5</v>
      </c>
      <c r="F9" s="6">
        <v>1751000</v>
      </c>
      <c r="G9" s="6">
        <f aca="true" t="shared" si="0" ref="G9:G38">F9*E9</f>
        <v>8755000</v>
      </c>
      <c r="H9" s="53">
        <v>1750000</v>
      </c>
      <c r="I9" s="51">
        <f aca="true" t="shared" si="1" ref="I9:I73">H9*E9</f>
        <v>8750000</v>
      </c>
      <c r="J9" s="6"/>
      <c r="K9" s="10">
        <f aca="true" t="shared" si="2" ref="K9:K73">J9*E9</f>
        <v>0</v>
      </c>
      <c r="L9" s="56" t="s">
        <v>130</v>
      </c>
    </row>
    <row r="10" spans="1:12" ht="36.75" customHeight="1">
      <c r="A10" s="5">
        <v>3</v>
      </c>
      <c r="B10" s="12" t="s">
        <v>16</v>
      </c>
      <c r="C10" s="5" t="s">
        <v>17</v>
      </c>
      <c r="D10" s="4" t="s">
        <v>18</v>
      </c>
      <c r="E10" s="4">
        <v>15</v>
      </c>
      <c r="F10" s="6">
        <v>2330000</v>
      </c>
      <c r="G10" s="6">
        <f t="shared" si="0"/>
        <v>34950000</v>
      </c>
      <c r="H10" s="53">
        <v>2330000</v>
      </c>
      <c r="I10" s="51">
        <f t="shared" si="1"/>
        <v>34950000</v>
      </c>
      <c r="J10" s="6"/>
      <c r="K10" s="10">
        <f t="shared" si="2"/>
        <v>0</v>
      </c>
      <c r="L10" s="56" t="s">
        <v>130</v>
      </c>
    </row>
    <row r="11" spans="1:12" ht="36.75" customHeight="1">
      <c r="A11" s="5">
        <v>4</v>
      </c>
      <c r="B11" s="12" t="s">
        <v>19</v>
      </c>
      <c r="C11" s="5" t="s">
        <v>14</v>
      </c>
      <c r="D11" s="4" t="s">
        <v>15</v>
      </c>
      <c r="E11" s="4">
        <v>6</v>
      </c>
      <c r="F11" s="6">
        <v>2780000</v>
      </c>
      <c r="G11" s="6">
        <f t="shared" si="0"/>
        <v>16680000</v>
      </c>
      <c r="H11" s="53">
        <v>2770000</v>
      </c>
      <c r="I11" s="51">
        <f t="shared" si="1"/>
        <v>16620000</v>
      </c>
      <c r="J11" s="6"/>
      <c r="K11" s="10">
        <f t="shared" si="2"/>
        <v>0</v>
      </c>
      <c r="L11" s="56" t="s">
        <v>130</v>
      </c>
    </row>
    <row r="12" spans="1:12" ht="36.75" customHeight="1">
      <c r="A12" s="5">
        <v>5</v>
      </c>
      <c r="B12" s="12" t="s">
        <v>20</v>
      </c>
      <c r="C12" s="5" t="s">
        <v>14</v>
      </c>
      <c r="D12" s="4" t="s">
        <v>15</v>
      </c>
      <c r="E12" s="4">
        <v>6</v>
      </c>
      <c r="F12" s="6">
        <v>1160250</v>
      </c>
      <c r="G12" s="6">
        <f t="shared" si="0"/>
        <v>6961500</v>
      </c>
      <c r="H12" s="53">
        <v>1160000</v>
      </c>
      <c r="I12" s="51">
        <f t="shared" si="1"/>
        <v>6960000</v>
      </c>
      <c r="J12" s="6"/>
      <c r="K12" s="10">
        <f t="shared" si="2"/>
        <v>0</v>
      </c>
      <c r="L12" s="56" t="s">
        <v>130</v>
      </c>
    </row>
    <row r="13" spans="1:12" ht="36.75" customHeight="1">
      <c r="A13" s="5">
        <v>6</v>
      </c>
      <c r="B13" s="12" t="s">
        <v>22</v>
      </c>
      <c r="C13" s="5" t="s">
        <v>14</v>
      </c>
      <c r="D13" s="4" t="s">
        <v>23</v>
      </c>
      <c r="E13" s="4">
        <v>6</v>
      </c>
      <c r="F13" s="6">
        <v>4590000</v>
      </c>
      <c r="G13" s="6">
        <f t="shared" si="0"/>
        <v>27540000</v>
      </c>
      <c r="H13" s="53">
        <v>4580000</v>
      </c>
      <c r="I13" s="10">
        <f t="shared" si="1"/>
        <v>27480000</v>
      </c>
      <c r="J13" s="6"/>
      <c r="K13" s="10">
        <f t="shared" si="2"/>
        <v>0</v>
      </c>
      <c r="L13" s="56" t="s">
        <v>130</v>
      </c>
    </row>
    <row r="14" spans="1:12" ht="36.75" customHeight="1">
      <c r="A14" s="5">
        <v>7</v>
      </c>
      <c r="B14" s="12" t="s">
        <v>25</v>
      </c>
      <c r="C14" s="4" t="s">
        <v>17</v>
      </c>
      <c r="D14" s="4" t="s">
        <v>104</v>
      </c>
      <c r="E14" s="4">
        <v>10</v>
      </c>
      <c r="F14" s="6">
        <v>124000</v>
      </c>
      <c r="G14" s="6">
        <f t="shared" si="0"/>
        <v>1240000</v>
      </c>
      <c r="H14" s="10"/>
      <c r="I14" s="10">
        <f t="shared" si="1"/>
        <v>0</v>
      </c>
      <c r="J14" s="52">
        <v>120000</v>
      </c>
      <c r="K14" s="10">
        <f t="shared" si="2"/>
        <v>1200000</v>
      </c>
      <c r="L14" s="57" t="s">
        <v>131</v>
      </c>
    </row>
    <row r="15" spans="1:11" ht="36.75" customHeight="1">
      <c r="A15" s="5">
        <v>8</v>
      </c>
      <c r="B15" s="12" t="s">
        <v>27</v>
      </c>
      <c r="C15" s="5" t="s">
        <v>10</v>
      </c>
      <c r="D15" s="4" t="s">
        <v>26</v>
      </c>
      <c r="E15" s="4">
        <v>4</v>
      </c>
      <c r="F15" s="6">
        <v>4270000</v>
      </c>
      <c r="G15" s="6">
        <f t="shared" si="0"/>
        <v>17080000</v>
      </c>
      <c r="H15" s="10"/>
      <c r="I15" s="10">
        <f t="shared" si="1"/>
        <v>0</v>
      </c>
      <c r="J15" s="6"/>
      <c r="K15" s="10">
        <f t="shared" si="2"/>
        <v>0</v>
      </c>
    </row>
    <row r="16" spans="1:11" ht="36.75" customHeight="1">
      <c r="A16" s="5">
        <v>9</v>
      </c>
      <c r="B16" s="12" t="s">
        <v>28</v>
      </c>
      <c r="C16" s="5" t="s">
        <v>10</v>
      </c>
      <c r="D16" s="4"/>
      <c r="E16" s="4">
        <v>6</v>
      </c>
      <c r="F16" s="6">
        <v>1638000</v>
      </c>
      <c r="G16" s="6">
        <f t="shared" si="0"/>
        <v>9828000</v>
      </c>
      <c r="H16" s="10"/>
      <c r="I16" s="10">
        <f t="shared" si="1"/>
        <v>0</v>
      </c>
      <c r="J16" s="6"/>
      <c r="K16" s="10">
        <f t="shared" si="2"/>
        <v>0</v>
      </c>
    </row>
    <row r="17" spans="1:11" ht="36.75" customHeight="1">
      <c r="A17" s="5">
        <v>10</v>
      </c>
      <c r="B17" s="12" t="s">
        <v>29</v>
      </c>
      <c r="C17" s="5" t="s">
        <v>10</v>
      </c>
      <c r="D17" s="4"/>
      <c r="E17" s="4">
        <v>5</v>
      </c>
      <c r="F17" s="6">
        <v>1827000</v>
      </c>
      <c r="G17" s="6">
        <f t="shared" si="0"/>
        <v>9135000</v>
      </c>
      <c r="H17" s="10"/>
      <c r="I17" s="10">
        <f t="shared" si="1"/>
        <v>0</v>
      </c>
      <c r="J17" s="6"/>
      <c r="K17" s="10">
        <f t="shared" si="2"/>
        <v>0</v>
      </c>
    </row>
    <row r="18" spans="1:11" ht="36.75" customHeight="1">
      <c r="A18" s="5">
        <v>11</v>
      </c>
      <c r="B18" s="12" t="s">
        <v>30</v>
      </c>
      <c r="C18" s="5" t="s">
        <v>10</v>
      </c>
      <c r="D18" s="4"/>
      <c r="E18" s="4">
        <v>3</v>
      </c>
      <c r="F18" s="6">
        <v>5239500</v>
      </c>
      <c r="G18" s="6">
        <f t="shared" si="0"/>
        <v>15718500</v>
      </c>
      <c r="H18" s="10"/>
      <c r="I18" s="10">
        <f t="shared" si="1"/>
        <v>0</v>
      </c>
      <c r="J18" s="6"/>
      <c r="K18" s="10">
        <f t="shared" si="2"/>
        <v>0</v>
      </c>
    </row>
    <row r="19" spans="1:12" ht="36.75" customHeight="1">
      <c r="A19" s="5">
        <v>12</v>
      </c>
      <c r="B19" s="12" t="s">
        <v>31</v>
      </c>
      <c r="C19" s="5" t="s">
        <v>10</v>
      </c>
      <c r="D19" s="4"/>
      <c r="E19" s="4">
        <v>3</v>
      </c>
      <c r="F19" s="6">
        <v>3942750</v>
      </c>
      <c r="G19" s="6">
        <f t="shared" si="0"/>
        <v>11828250</v>
      </c>
      <c r="H19" s="10"/>
      <c r="I19" s="10">
        <f t="shared" si="1"/>
        <v>0</v>
      </c>
      <c r="J19" s="6"/>
      <c r="K19" s="10">
        <f t="shared" si="2"/>
        <v>0</v>
      </c>
      <c r="L19" s="48"/>
    </row>
    <row r="20" spans="1:11" ht="36.75" customHeight="1">
      <c r="A20" s="5">
        <v>13</v>
      </c>
      <c r="B20" s="12" t="s">
        <v>117</v>
      </c>
      <c r="C20" s="4" t="s">
        <v>47</v>
      </c>
      <c r="D20" s="13"/>
      <c r="E20" s="4">
        <v>3</v>
      </c>
      <c r="F20" s="6">
        <v>4100000</v>
      </c>
      <c r="G20" s="6">
        <f t="shared" si="0"/>
        <v>12300000</v>
      </c>
      <c r="H20" s="10"/>
      <c r="I20" s="10">
        <f t="shared" si="1"/>
        <v>0</v>
      </c>
      <c r="J20" s="6"/>
      <c r="K20" s="10">
        <f t="shared" si="2"/>
        <v>0</v>
      </c>
    </row>
    <row r="21" spans="1:11" ht="36.75" customHeight="1">
      <c r="A21" s="5">
        <v>14</v>
      </c>
      <c r="B21" s="9" t="s">
        <v>118</v>
      </c>
      <c r="C21" s="8" t="s">
        <v>45</v>
      </c>
      <c r="D21" s="7" t="s">
        <v>26</v>
      </c>
      <c r="E21" s="8">
        <v>400</v>
      </c>
      <c r="F21" s="6">
        <v>10200</v>
      </c>
      <c r="G21" s="6">
        <f t="shared" si="0"/>
        <v>4080000</v>
      </c>
      <c r="H21" s="10"/>
      <c r="I21" s="10">
        <f t="shared" si="1"/>
        <v>0</v>
      </c>
      <c r="J21" s="6"/>
      <c r="K21" s="10">
        <f t="shared" si="2"/>
        <v>0</v>
      </c>
    </row>
    <row r="22" spans="1:11" ht="36.75" customHeight="1">
      <c r="A22" s="5">
        <v>15</v>
      </c>
      <c r="B22" s="12" t="s">
        <v>32</v>
      </c>
      <c r="C22" s="5" t="s">
        <v>10</v>
      </c>
      <c r="D22" s="4"/>
      <c r="E22" s="4">
        <v>6</v>
      </c>
      <c r="F22" s="6">
        <v>5015000</v>
      </c>
      <c r="G22" s="6">
        <f t="shared" si="0"/>
        <v>30090000</v>
      </c>
      <c r="H22" s="10"/>
      <c r="I22" s="10">
        <f t="shared" si="1"/>
        <v>0</v>
      </c>
      <c r="J22" s="6"/>
      <c r="K22" s="10">
        <f t="shared" si="2"/>
        <v>0</v>
      </c>
    </row>
    <row r="23" spans="1:12" ht="36.75" customHeight="1">
      <c r="A23" s="5">
        <v>16</v>
      </c>
      <c r="B23" s="12" t="s">
        <v>33</v>
      </c>
      <c r="C23" s="5" t="s">
        <v>10</v>
      </c>
      <c r="D23" s="4"/>
      <c r="E23" s="4">
        <v>16</v>
      </c>
      <c r="F23" s="6">
        <v>1411200</v>
      </c>
      <c r="G23" s="6">
        <f t="shared" si="0"/>
        <v>22579200</v>
      </c>
      <c r="H23" s="53">
        <v>1369000</v>
      </c>
      <c r="I23" s="51">
        <f>H23*E23</f>
        <v>21904000</v>
      </c>
      <c r="J23" s="6"/>
      <c r="K23" s="10">
        <f t="shared" si="2"/>
        <v>0</v>
      </c>
      <c r="L23" s="56" t="s">
        <v>130</v>
      </c>
    </row>
    <row r="24" spans="1:12" ht="36.75" customHeight="1">
      <c r="A24" s="5">
        <v>17</v>
      </c>
      <c r="B24" s="12" t="s">
        <v>11</v>
      </c>
      <c r="C24" s="5" t="s">
        <v>10</v>
      </c>
      <c r="D24" s="4"/>
      <c r="E24" s="4">
        <v>16</v>
      </c>
      <c r="F24" s="6">
        <v>1346100</v>
      </c>
      <c r="G24" s="6">
        <f t="shared" si="0"/>
        <v>21537600</v>
      </c>
      <c r="H24" s="53">
        <v>843500</v>
      </c>
      <c r="I24" s="51">
        <f t="shared" si="1"/>
        <v>13496000</v>
      </c>
      <c r="J24" s="6"/>
      <c r="K24" s="10">
        <f t="shared" si="2"/>
        <v>0</v>
      </c>
      <c r="L24" s="56" t="s">
        <v>130</v>
      </c>
    </row>
    <row r="25" spans="1:12" ht="36.75" customHeight="1">
      <c r="A25" s="5">
        <v>18</v>
      </c>
      <c r="B25" s="12" t="s">
        <v>34</v>
      </c>
      <c r="C25" s="5" t="s">
        <v>10</v>
      </c>
      <c r="D25" s="4"/>
      <c r="E25" s="4">
        <v>16</v>
      </c>
      <c r="F25" s="6">
        <v>2698400</v>
      </c>
      <c r="G25" s="6">
        <f t="shared" si="0"/>
        <v>43174400</v>
      </c>
      <c r="H25" s="53">
        <v>1689000</v>
      </c>
      <c r="I25" s="10">
        <f t="shared" si="1"/>
        <v>27024000</v>
      </c>
      <c r="J25" s="6"/>
      <c r="K25" s="10">
        <f t="shared" si="2"/>
        <v>0</v>
      </c>
      <c r="L25" s="56" t="s">
        <v>130</v>
      </c>
    </row>
    <row r="26" spans="1:12" ht="36.75" customHeight="1">
      <c r="A26" s="5">
        <v>19</v>
      </c>
      <c r="B26" s="12" t="s">
        <v>35</v>
      </c>
      <c r="C26" s="5" t="s">
        <v>10</v>
      </c>
      <c r="D26" s="4"/>
      <c r="E26" s="4">
        <v>16</v>
      </c>
      <c r="F26" s="6">
        <v>7035000</v>
      </c>
      <c r="G26" s="6">
        <f t="shared" si="0"/>
        <v>112560000</v>
      </c>
      <c r="H26" s="53">
        <v>3207000</v>
      </c>
      <c r="I26" s="10">
        <f t="shared" si="1"/>
        <v>51312000</v>
      </c>
      <c r="J26" s="6"/>
      <c r="K26" s="10">
        <f t="shared" si="2"/>
        <v>0</v>
      </c>
      <c r="L26" s="56" t="s">
        <v>130</v>
      </c>
    </row>
    <row r="27" spans="1:12" ht="36.75" customHeight="1">
      <c r="A27" s="5">
        <v>20</v>
      </c>
      <c r="B27" s="12" t="s">
        <v>36</v>
      </c>
      <c r="C27" s="5" t="s">
        <v>10</v>
      </c>
      <c r="D27" s="4"/>
      <c r="E27" s="4">
        <v>16</v>
      </c>
      <c r="F27" s="6">
        <v>2992500</v>
      </c>
      <c r="G27" s="6">
        <f t="shared" si="0"/>
        <v>47880000</v>
      </c>
      <c r="H27" s="53">
        <v>2535000</v>
      </c>
      <c r="I27" s="10">
        <f t="shared" si="1"/>
        <v>40560000</v>
      </c>
      <c r="J27" s="6"/>
      <c r="K27" s="10">
        <f t="shared" si="2"/>
        <v>0</v>
      </c>
      <c r="L27" s="56" t="s">
        <v>130</v>
      </c>
    </row>
    <row r="28" spans="1:12" s="95" customFormat="1" ht="36.75" customHeight="1">
      <c r="A28" s="87">
        <v>21</v>
      </c>
      <c r="B28" s="88" t="s">
        <v>37</v>
      </c>
      <c r="C28" s="87" t="s">
        <v>10</v>
      </c>
      <c r="D28" s="89"/>
      <c r="E28" s="89">
        <v>16</v>
      </c>
      <c r="F28" s="90">
        <v>567000</v>
      </c>
      <c r="G28" s="91">
        <f t="shared" si="0"/>
        <v>9072000</v>
      </c>
      <c r="H28" s="92">
        <v>826000</v>
      </c>
      <c r="I28" s="93">
        <f>H28*E28</f>
        <v>13216000</v>
      </c>
      <c r="J28" s="91"/>
      <c r="K28" s="93">
        <f t="shared" si="2"/>
        <v>0</v>
      </c>
      <c r="L28" s="94" t="s">
        <v>242</v>
      </c>
    </row>
    <row r="29" spans="1:12" s="95" customFormat="1" ht="36.75" customHeight="1">
      <c r="A29" s="87">
        <v>22</v>
      </c>
      <c r="B29" s="88" t="s">
        <v>38</v>
      </c>
      <c r="C29" s="87" t="s">
        <v>10</v>
      </c>
      <c r="D29" s="89"/>
      <c r="E29" s="89">
        <v>16</v>
      </c>
      <c r="F29" s="90">
        <v>672500</v>
      </c>
      <c r="G29" s="91">
        <f t="shared" si="0"/>
        <v>10760000</v>
      </c>
      <c r="H29" s="92">
        <v>1030000</v>
      </c>
      <c r="I29" s="93">
        <f t="shared" si="1"/>
        <v>16480000</v>
      </c>
      <c r="J29" s="91"/>
      <c r="K29" s="93">
        <f t="shared" si="2"/>
        <v>0</v>
      </c>
      <c r="L29" s="94" t="s">
        <v>242</v>
      </c>
    </row>
    <row r="30" spans="1:12" ht="36.75" customHeight="1">
      <c r="A30" s="5">
        <v>23</v>
      </c>
      <c r="B30" s="12" t="s">
        <v>100</v>
      </c>
      <c r="C30" s="5" t="s">
        <v>10</v>
      </c>
      <c r="D30" s="4"/>
      <c r="E30" s="4">
        <v>16</v>
      </c>
      <c r="F30" s="6">
        <v>2618000</v>
      </c>
      <c r="G30" s="6">
        <f t="shared" si="0"/>
        <v>41888000</v>
      </c>
      <c r="H30" s="53">
        <v>1076000</v>
      </c>
      <c r="I30" s="10">
        <f t="shared" si="1"/>
        <v>17216000</v>
      </c>
      <c r="J30" s="6"/>
      <c r="K30" s="10">
        <f t="shared" si="2"/>
        <v>0</v>
      </c>
      <c r="L30" s="56" t="s">
        <v>130</v>
      </c>
    </row>
    <row r="31" spans="1:12" ht="36.75" customHeight="1">
      <c r="A31" s="5">
        <v>24</v>
      </c>
      <c r="B31" s="12" t="s">
        <v>101</v>
      </c>
      <c r="C31" s="5" t="s">
        <v>10</v>
      </c>
      <c r="D31" s="4"/>
      <c r="E31" s="4">
        <v>16</v>
      </c>
      <c r="F31" s="6">
        <v>2618000</v>
      </c>
      <c r="G31" s="6">
        <f t="shared" si="0"/>
        <v>41888000</v>
      </c>
      <c r="H31" s="53">
        <v>1076000</v>
      </c>
      <c r="I31" s="10">
        <f t="shared" si="1"/>
        <v>17216000</v>
      </c>
      <c r="J31" s="6"/>
      <c r="K31" s="10">
        <f t="shared" si="2"/>
        <v>0</v>
      </c>
      <c r="L31" s="56" t="s">
        <v>130</v>
      </c>
    </row>
    <row r="32" spans="1:12" s="95" customFormat="1" ht="36.75" customHeight="1">
      <c r="A32" s="87">
        <v>25</v>
      </c>
      <c r="B32" s="88" t="s">
        <v>39</v>
      </c>
      <c r="C32" s="87" t="s">
        <v>10</v>
      </c>
      <c r="D32" s="89"/>
      <c r="E32" s="89">
        <v>16</v>
      </c>
      <c r="F32" s="90">
        <v>1680000</v>
      </c>
      <c r="G32" s="91">
        <f t="shared" si="0"/>
        <v>26880000</v>
      </c>
      <c r="H32" s="92">
        <v>1710000</v>
      </c>
      <c r="I32" s="93">
        <f t="shared" si="1"/>
        <v>27360000</v>
      </c>
      <c r="J32" s="91"/>
      <c r="K32" s="93">
        <f t="shared" si="2"/>
        <v>0</v>
      </c>
      <c r="L32" s="94" t="s">
        <v>242</v>
      </c>
    </row>
    <row r="33" spans="1:11" ht="36.75" customHeight="1">
      <c r="A33" s="5">
        <v>26</v>
      </c>
      <c r="B33" s="12" t="s">
        <v>40</v>
      </c>
      <c r="C33" s="5" t="s">
        <v>14</v>
      </c>
      <c r="D33" s="4" t="s">
        <v>23</v>
      </c>
      <c r="E33" s="4">
        <v>4</v>
      </c>
      <c r="F33" s="6">
        <v>1239000</v>
      </c>
      <c r="G33" s="6">
        <f t="shared" si="0"/>
        <v>4956000</v>
      </c>
      <c r="H33" s="10"/>
      <c r="I33" s="10">
        <f t="shared" si="1"/>
        <v>0</v>
      </c>
      <c r="J33" s="6"/>
      <c r="K33" s="10">
        <f t="shared" si="2"/>
        <v>0</v>
      </c>
    </row>
    <row r="34" spans="1:11" ht="36.75" customHeight="1">
      <c r="A34" s="5">
        <v>27</v>
      </c>
      <c r="B34" s="12" t="s">
        <v>41</v>
      </c>
      <c r="C34" s="5" t="s">
        <v>14</v>
      </c>
      <c r="D34" s="4" t="s">
        <v>23</v>
      </c>
      <c r="E34" s="4">
        <v>4</v>
      </c>
      <c r="F34" s="6">
        <v>1098040</v>
      </c>
      <c r="G34" s="6">
        <f t="shared" si="0"/>
        <v>4392160</v>
      </c>
      <c r="H34" s="10"/>
      <c r="I34" s="10">
        <f t="shared" si="1"/>
        <v>0</v>
      </c>
      <c r="J34" s="6"/>
      <c r="K34" s="10">
        <f t="shared" si="2"/>
        <v>0</v>
      </c>
    </row>
    <row r="35" spans="1:11" ht="36.75" customHeight="1">
      <c r="A35" s="5">
        <v>28</v>
      </c>
      <c r="B35" s="12" t="s">
        <v>42</v>
      </c>
      <c r="C35" s="5" t="s">
        <v>17</v>
      </c>
      <c r="D35" s="4" t="s">
        <v>21</v>
      </c>
      <c r="E35" s="4">
        <v>4</v>
      </c>
      <c r="F35" s="6">
        <v>2700000</v>
      </c>
      <c r="G35" s="6">
        <f t="shared" si="0"/>
        <v>10800000</v>
      </c>
      <c r="H35" s="10"/>
      <c r="I35" s="10">
        <f t="shared" si="1"/>
        <v>0</v>
      </c>
      <c r="J35" s="6"/>
      <c r="K35" s="10">
        <f t="shared" si="2"/>
        <v>0</v>
      </c>
    </row>
    <row r="36" spans="1:11" ht="36.75" customHeight="1">
      <c r="A36" s="5">
        <v>29</v>
      </c>
      <c r="B36" s="12" t="s">
        <v>114</v>
      </c>
      <c r="C36" s="5" t="s">
        <v>14</v>
      </c>
      <c r="D36" s="4" t="s">
        <v>96</v>
      </c>
      <c r="E36" s="4">
        <v>4</v>
      </c>
      <c r="F36" s="6">
        <v>1908960</v>
      </c>
      <c r="G36" s="6">
        <f t="shared" si="0"/>
        <v>7635840</v>
      </c>
      <c r="H36" s="10"/>
      <c r="I36" s="10">
        <f t="shared" si="1"/>
        <v>0</v>
      </c>
      <c r="J36" s="6"/>
      <c r="K36" s="10">
        <f t="shared" si="2"/>
        <v>0</v>
      </c>
    </row>
    <row r="37" spans="1:11" ht="36.75" customHeight="1">
      <c r="A37" s="5">
        <v>30</v>
      </c>
      <c r="B37" s="12" t="s">
        <v>115</v>
      </c>
      <c r="C37" s="5" t="s">
        <v>17</v>
      </c>
      <c r="D37" s="4" t="s">
        <v>21</v>
      </c>
      <c r="E37" s="4">
        <v>4</v>
      </c>
      <c r="F37" s="6">
        <v>2985000</v>
      </c>
      <c r="G37" s="6">
        <f t="shared" si="0"/>
        <v>11940000</v>
      </c>
      <c r="H37" s="10"/>
      <c r="I37" s="10">
        <f t="shared" si="1"/>
        <v>0</v>
      </c>
      <c r="J37" s="6"/>
      <c r="K37" s="10">
        <f t="shared" si="2"/>
        <v>0</v>
      </c>
    </row>
    <row r="38" spans="1:11" ht="36.75" customHeight="1">
      <c r="A38" s="5">
        <v>31</v>
      </c>
      <c r="B38" s="12" t="s">
        <v>116</v>
      </c>
      <c r="C38" s="5" t="s">
        <v>17</v>
      </c>
      <c r="D38" s="4" t="s">
        <v>21</v>
      </c>
      <c r="E38" s="4">
        <v>4</v>
      </c>
      <c r="F38" s="6">
        <v>2700000</v>
      </c>
      <c r="G38" s="6">
        <f t="shared" si="0"/>
        <v>10800000</v>
      </c>
      <c r="H38" s="10"/>
      <c r="I38" s="10">
        <f t="shared" si="1"/>
        <v>0</v>
      </c>
      <c r="J38" s="6"/>
      <c r="K38" s="10">
        <f t="shared" si="2"/>
        <v>0</v>
      </c>
    </row>
    <row r="39" spans="1:11" ht="36.75" customHeight="1">
      <c r="A39" s="14" t="s">
        <v>43</v>
      </c>
      <c r="B39" s="17" t="s">
        <v>44</v>
      </c>
      <c r="C39" s="4"/>
      <c r="D39" s="4"/>
      <c r="E39" s="4"/>
      <c r="F39" s="4"/>
      <c r="G39" s="15">
        <f>SUM(G40:G47)</f>
        <v>85589800</v>
      </c>
      <c r="H39" s="40"/>
      <c r="I39" s="19">
        <f>SUM(I40:I47)</f>
        <v>27000000</v>
      </c>
      <c r="J39" s="6"/>
      <c r="K39" s="10">
        <f>SUM(K40:K47)</f>
        <v>0</v>
      </c>
    </row>
    <row r="40" spans="1:12" ht="36.75" customHeight="1">
      <c r="A40" s="5">
        <v>32</v>
      </c>
      <c r="B40" s="12" t="s">
        <v>46</v>
      </c>
      <c r="C40" s="4" t="s">
        <v>45</v>
      </c>
      <c r="D40" s="4"/>
      <c r="E40" s="4">
        <v>100</v>
      </c>
      <c r="F40" s="6">
        <v>85365</v>
      </c>
      <c r="G40" s="6">
        <f>F40*E40</f>
        <v>8536500</v>
      </c>
      <c r="H40" s="10">
        <v>25000</v>
      </c>
      <c r="I40" s="10">
        <f t="shared" si="1"/>
        <v>2500000</v>
      </c>
      <c r="J40" s="6"/>
      <c r="K40" s="10">
        <f t="shared" si="2"/>
        <v>0</v>
      </c>
      <c r="L40" s="56" t="s">
        <v>130</v>
      </c>
    </row>
    <row r="41" spans="1:12" ht="36.75" customHeight="1">
      <c r="A41" s="5">
        <v>33</v>
      </c>
      <c r="B41" s="12" t="s">
        <v>112</v>
      </c>
      <c r="C41" s="4" t="s">
        <v>45</v>
      </c>
      <c r="D41" s="4"/>
      <c r="E41" s="4">
        <v>150</v>
      </c>
      <c r="F41" s="6">
        <v>45000</v>
      </c>
      <c r="G41" s="6">
        <f aca="true" t="shared" si="3" ref="G41:G47">F41*E41</f>
        <v>6750000</v>
      </c>
      <c r="H41" s="10">
        <v>40000</v>
      </c>
      <c r="I41" s="10">
        <f t="shared" si="1"/>
        <v>6000000</v>
      </c>
      <c r="J41" s="6"/>
      <c r="K41" s="10">
        <f t="shared" si="2"/>
        <v>0</v>
      </c>
      <c r="L41" s="56" t="s">
        <v>130</v>
      </c>
    </row>
    <row r="42" spans="1:11" ht="36.75" customHeight="1">
      <c r="A42" s="5">
        <v>34</v>
      </c>
      <c r="B42" s="9" t="s">
        <v>97</v>
      </c>
      <c r="C42" s="7" t="s">
        <v>45</v>
      </c>
      <c r="D42" s="9"/>
      <c r="E42" s="7">
        <v>500</v>
      </c>
      <c r="F42" s="6">
        <v>66600</v>
      </c>
      <c r="G42" s="6">
        <f t="shared" si="3"/>
        <v>33300000</v>
      </c>
      <c r="H42" s="10"/>
      <c r="I42" s="10">
        <f t="shared" si="1"/>
        <v>0</v>
      </c>
      <c r="J42" s="6"/>
      <c r="K42" s="10">
        <f t="shared" si="2"/>
        <v>0</v>
      </c>
    </row>
    <row r="43" spans="1:11" ht="36.75" customHeight="1">
      <c r="A43" s="5">
        <v>35</v>
      </c>
      <c r="B43" s="9" t="s">
        <v>113</v>
      </c>
      <c r="C43" s="7" t="s">
        <v>45</v>
      </c>
      <c r="D43" s="9"/>
      <c r="E43" s="7">
        <v>200</v>
      </c>
      <c r="F43" s="6">
        <v>63000</v>
      </c>
      <c r="G43" s="6">
        <f t="shared" si="3"/>
        <v>12600000</v>
      </c>
      <c r="H43" s="10"/>
      <c r="I43" s="10">
        <f t="shared" si="1"/>
        <v>0</v>
      </c>
      <c r="J43" s="6"/>
      <c r="K43" s="10">
        <f t="shared" si="2"/>
        <v>0</v>
      </c>
    </row>
    <row r="44" spans="1:12" ht="36.75" customHeight="1">
      <c r="A44" s="5">
        <v>36</v>
      </c>
      <c r="B44" s="9" t="s">
        <v>98</v>
      </c>
      <c r="C44" s="7" t="s">
        <v>45</v>
      </c>
      <c r="D44" s="16"/>
      <c r="E44" s="7">
        <v>100</v>
      </c>
      <c r="F44" s="6">
        <v>23333</v>
      </c>
      <c r="G44" s="6">
        <f t="shared" si="3"/>
        <v>2333300</v>
      </c>
      <c r="H44" s="10">
        <v>13000</v>
      </c>
      <c r="I44" s="10">
        <f t="shared" si="1"/>
        <v>1300000</v>
      </c>
      <c r="J44" s="6"/>
      <c r="K44" s="10">
        <f t="shared" si="2"/>
        <v>0</v>
      </c>
      <c r="L44" s="56" t="s">
        <v>130</v>
      </c>
    </row>
    <row r="45" spans="1:11" ht="36.75" customHeight="1">
      <c r="A45" s="5">
        <v>37</v>
      </c>
      <c r="B45" s="16" t="s">
        <v>99</v>
      </c>
      <c r="C45" s="7" t="s">
        <v>45</v>
      </c>
      <c r="D45" s="16"/>
      <c r="E45" s="7">
        <v>100</v>
      </c>
      <c r="F45" s="6">
        <v>40700</v>
      </c>
      <c r="G45" s="6">
        <f t="shared" si="3"/>
        <v>4070000</v>
      </c>
      <c r="H45" s="10"/>
      <c r="I45" s="10">
        <f t="shared" si="1"/>
        <v>0</v>
      </c>
      <c r="J45" s="6"/>
      <c r="K45" s="10">
        <f t="shared" si="2"/>
        <v>0</v>
      </c>
    </row>
    <row r="46" spans="1:12" ht="36.75" customHeight="1">
      <c r="A46" s="5">
        <v>38</v>
      </c>
      <c r="B46" s="9" t="s">
        <v>102</v>
      </c>
      <c r="C46" s="7" t="s">
        <v>45</v>
      </c>
      <c r="D46" s="9"/>
      <c r="E46" s="7">
        <v>200</v>
      </c>
      <c r="F46" s="6">
        <v>49000</v>
      </c>
      <c r="G46" s="6">
        <f t="shared" si="3"/>
        <v>9800000</v>
      </c>
      <c r="H46" s="10">
        <v>47000</v>
      </c>
      <c r="I46" s="10">
        <f t="shared" si="1"/>
        <v>9400000</v>
      </c>
      <c r="J46" s="6"/>
      <c r="K46" s="10">
        <f t="shared" si="2"/>
        <v>0</v>
      </c>
      <c r="L46" s="56" t="s">
        <v>130</v>
      </c>
    </row>
    <row r="47" spans="1:12" ht="36.75" customHeight="1">
      <c r="A47" s="5">
        <v>39</v>
      </c>
      <c r="B47" s="9" t="s">
        <v>103</v>
      </c>
      <c r="C47" s="7" t="s">
        <v>45</v>
      </c>
      <c r="D47" s="9"/>
      <c r="E47" s="7">
        <v>200</v>
      </c>
      <c r="F47" s="6">
        <v>41000</v>
      </c>
      <c r="G47" s="6">
        <f t="shared" si="3"/>
        <v>8200000</v>
      </c>
      <c r="H47" s="10">
        <v>39000</v>
      </c>
      <c r="I47" s="10">
        <f t="shared" si="1"/>
        <v>7800000</v>
      </c>
      <c r="J47" s="6"/>
      <c r="K47" s="10">
        <f t="shared" si="2"/>
        <v>0</v>
      </c>
      <c r="L47" s="56" t="s">
        <v>130</v>
      </c>
    </row>
    <row r="48" spans="1:11" ht="36.75" customHeight="1">
      <c r="A48" s="17" t="s">
        <v>49</v>
      </c>
      <c r="B48" s="17" t="s">
        <v>50</v>
      </c>
      <c r="C48" s="14"/>
      <c r="D48" s="17"/>
      <c r="E48" s="17"/>
      <c r="F48" s="6"/>
      <c r="G48" s="18">
        <f>SUM(G49:G88)</f>
        <v>433071900</v>
      </c>
      <c r="H48" s="19"/>
      <c r="I48" s="19">
        <f>SUM(I49:I88)</f>
        <v>79200000</v>
      </c>
      <c r="J48" s="6"/>
      <c r="K48" s="19">
        <f>SUM(K49:K88)</f>
        <v>371845000</v>
      </c>
    </row>
    <row r="49" spans="1:12" ht="36.75" customHeight="1">
      <c r="A49" s="5">
        <v>40</v>
      </c>
      <c r="B49" s="12" t="s">
        <v>52</v>
      </c>
      <c r="C49" s="4" t="s">
        <v>53</v>
      </c>
      <c r="D49" s="4"/>
      <c r="E49" s="11">
        <v>40000</v>
      </c>
      <c r="F49" s="6">
        <v>220</v>
      </c>
      <c r="G49" s="6">
        <f>F49*E49</f>
        <v>8800000</v>
      </c>
      <c r="H49" s="10"/>
      <c r="I49" s="10">
        <f t="shared" si="1"/>
        <v>0</v>
      </c>
      <c r="J49" s="52">
        <v>210</v>
      </c>
      <c r="K49" s="10">
        <f>J49*E49</f>
        <v>8400000</v>
      </c>
      <c r="L49" s="57" t="s">
        <v>131</v>
      </c>
    </row>
    <row r="50" spans="1:11" ht="36.75" customHeight="1">
      <c r="A50" s="5">
        <v>41</v>
      </c>
      <c r="B50" s="12"/>
      <c r="C50" s="4"/>
      <c r="D50" s="4"/>
      <c r="E50" s="11">
        <v>3000</v>
      </c>
      <c r="F50" s="6"/>
      <c r="G50" s="6"/>
      <c r="H50" s="10"/>
      <c r="I50" s="10">
        <f t="shared" si="1"/>
        <v>0</v>
      </c>
      <c r="J50" s="6">
        <v>23000</v>
      </c>
      <c r="K50" s="10">
        <f>J50*E50</f>
        <v>69000000</v>
      </c>
    </row>
    <row r="51" spans="1:12" ht="36.75" customHeight="1">
      <c r="A51" s="5">
        <v>41</v>
      </c>
      <c r="B51" s="12" t="s">
        <v>105</v>
      </c>
      <c r="C51" s="4" t="s">
        <v>54</v>
      </c>
      <c r="D51" s="4"/>
      <c r="E51" s="11">
        <v>3000</v>
      </c>
      <c r="F51" s="6">
        <v>24000</v>
      </c>
      <c r="G51" s="6">
        <f aca="true" t="shared" si="4" ref="G51:G88">F51*E51</f>
        <v>72000000</v>
      </c>
      <c r="H51" s="54">
        <v>17000</v>
      </c>
      <c r="I51" s="10">
        <f t="shared" si="1"/>
        <v>51000000</v>
      </c>
      <c r="J51" s="52">
        <v>16000</v>
      </c>
      <c r="K51" s="10">
        <f>J51*E51</f>
        <v>48000000</v>
      </c>
      <c r="L51" s="57" t="s">
        <v>131</v>
      </c>
    </row>
    <row r="52" spans="1:12" ht="36.75" customHeight="1">
      <c r="A52" s="5">
        <v>42</v>
      </c>
      <c r="B52" s="12" t="s">
        <v>55</v>
      </c>
      <c r="C52" s="4" t="s">
        <v>54</v>
      </c>
      <c r="D52" s="4"/>
      <c r="E52" s="11">
        <v>150</v>
      </c>
      <c r="F52" s="6">
        <v>16800</v>
      </c>
      <c r="G52" s="6">
        <f t="shared" si="4"/>
        <v>2520000</v>
      </c>
      <c r="H52" s="10"/>
      <c r="I52" s="10">
        <f t="shared" si="1"/>
        <v>0</v>
      </c>
      <c r="J52" s="52">
        <v>14000</v>
      </c>
      <c r="K52" s="10">
        <f t="shared" si="2"/>
        <v>2100000</v>
      </c>
      <c r="L52" s="57" t="s">
        <v>131</v>
      </c>
    </row>
    <row r="53" spans="1:12" ht="36.75" customHeight="1">
      <c r="A53" s="5">
        <v>43</v>
      </c>
      <c r="B53" s="12" t="s">
        <v>56</v>
      </c>
      <c r="C53" s="4" t="s">
        <v>57</v>
      </c>
      <c r="D53" s="4"/>
      <c r="E53" s="11">
        <v>1000</v>
      </c>
      <c r="F53" s="6">
        <v>1200</v>
      </c>
      <c r="G53" s="6">
        <f t="shared" si="4"/>
        <v>1200000</v>
      </c>
      <c r="H53" s="42"/>
      <c r="I53" s="10">
        <f t="shared" si="1"/>
        <v>0</v>
      </c>
      <c r="J53" s="52">
        <v>1150</v>
      </c>
      <c r="K53" s="10">
        <f t="shared" si="2"/>
        <v>1150000</v>
      </c>
      <c r="L53" s="57" t="s">
        <v>131</v>
      </c>
    </row>
    <row r="54" spans="1:11" ht="36.75" customHeight="1">
      <c r="A54" s="5">
        <v>44</v>
      </c>
      <c r="B54" s="20" t="s">
        <v>58</v>
      </c>
      <c r="C54" s="4" t="s">
        <v>59</v>
      </c>
      <c r="D54" s="4"/>
      <c r="E54" s="4">
        <v>5</v>
      </c>
      <c r="F54" s="6">
        <v>75000</v>
      </c>
      <c r="G54" s="6">
        <f t="shared" si="4"/>
        <v>375000</v>
      </c>
      <c r="H54" s="42"/>
      <c r="I54" s="10">
        <f t="shared" si="1"/>
        <v>0</v>
      </c>
      <c r="J54" s="6"/>
      <c r="K54" s="10">
        <f t="shared" si="2"/>
        <v>0</v>
      </c>
    </row>
    <row r="55" spans="1:11" ht="36.75" customHeight="1">
      <c r="A55" s="5">
        <v>45</v>
      </c>
      <c r="B55" s="20" t="s">
        <v>60</v>
      </c>
      <c r="C55" s="4" t="s">
        <v>61</v>
      </c>
      <c r="D55" s="4"/>
      <c r="E55" s="11">
        <v>10</v>
      </c>
      <c r="F55" s="6">
        <v>109000</v>
      </c>
      <c r="G55" s="6">
        <f t="shared" si="4"/>
        <v>1090000</v>
      </c>
      <c r="H55" s="10"/>
      <c r="I55" s="10">
        <f t="shared" si="1"/>
        <v>0</v>
      </c>
      <c r="J55" s="6"/>
      <c r="K55" s="10">
        <f t="shared" si="2"/>
        <v>0</v>
      </c>
    </row>
    <row r="56" spans="1:12" ht="36.75" customHeight="1">
      <c r="A56" s="5">
        <v>46</v>
      </c>
      <c r="B56" s="12" t="s">
        <v>62</v>
      </c>
      <c r="C56" s="4" t="s">
        <v>61</v>
      </c>
      <c r="D56" s="4"/>
      <c r="E56" s="4">
        <v>240</v>
      </c>
      <c r="F56" s="6">
        <v>158000</v>
      </c>
      <c r="G56" s="6">
        <f t="shared" si="4"/>
        <v>37920000</v>
      </c>
      <c r="H56" s="10"/>
      <c r="I56" s="10">
        <f t="shared" si="1"/>
        <v>0</v>
      </c>
      <c r="J56" s="52">
        <v>157000</v>
      </c>
      <c r="K56" s="10">
        <f t="shared" si="2"/>
        <v>37680000</v>
      </c>
      <c r="L56" s="57" t="s">
        <v>131</v>
      </c>
    </row>
    <row r="57" spans="1:12" ht="36.75" customHeight="1">
      <c r="A57" s="5">
        <v>47</v>
      </c>
      <c r="B57" s="20" t="s">
        <v>63</v>
      </c>
      <c r="C57" s="4" t="s">
        <v>64</v>
      </c>
      <c r="D57" s="4"/>
      <c r="E57" s="11">
        <v>1200</v>
      </c>
      <c r="F57" s="6">
        <v>23000</v>
      </c>
      <c r="G57" s="6">
        <f t="shared" si="4"/>
        <v>27600000</v>
      </c>
      <c r="H57" s="10"/>
      <c r="I57" s="10">
        <f t="shared" si="1"/>
        <v>0</v>
      </c>
      <c r="J57" s="52">
        <v>23000</v>
      </c>
      <c r="K57" s="10">
        <f t="shared" si="2"/>
        <v>27600000</v>
      </c>
      <c r="L57" s="57" t="s">
        <v>131</v>
      </c>
    </row>
    <row r="58" spans="1:11" ht="36.75" customHeight="1">
      <c r="A58" s="5">
        <v>48</v>
      </c>
      <c r="B58" s="20" t="s">
        <v>65</v>
      </c>
      <c r="C58" s="4" t="s">
        <v>64</v>
      </c>
      <c r="D58" s="4"/>
      <c r="E58" s="11">
        <v>600</v>
      </c>
      <c r="F58" s="6">
        <v>20000</v>
      </c>
      <c r="G58" s="6">
        <f t="shared" si="4"/>
        <v>12000000</v>
      </c>
      <c r="H58" s="10"/>
      <c r="I58" s="10">
        <f t="shared" si="1"/>
        <v>0</v>
      </c>
      <c r="J58" s="6"/>
      <c r="K58" s="10">
        <f t="shared" si="2"/>
        <v>0</v>
      </c>
    </row>
    <row r="59" spans="1:11" ht="36.75" customHeight="1">
      <c r="A59" s="5">
        <v>49</v>
      </c>
      <c r="B59" s="20" t="s">
        <v>66</v>
      </c>
      <c r="C59" s="4" t="s">
        <v>51</v>
      </c>
      <c r="D59" s="4"/>
      <c r="E59" s="11">
        <v>500</v>
      </c>
      <c r="F59" s="6">
        <v>3800</v>
      </c>
      <c r="G59" s="6">
        <f t="shared" si="4"/>
        <v>1900000</v>
      </c>
      <c r="H59" s="10"/>
      <c r="I59" s="10">
        <f t="shared" si="1"/>
        <v>0</v>
      </c>
      <c r="J59" s="6"/>
      <c r="K59" s="10">
        <f t="shared" si="2"/>
        <v>0</v>
      </c>
    </row>
    <row r="60" spans="1:12" ht="36.75" customHeight="1">
      <c r="A60" s="5">
        <v>50</v>
      </c>
      <c r="B60" s="20" t="s">
        <v>67</v>
      </c>
      <c r="C60" s="4" t="s">
        <v>24</v>
      </c>
      <c r="D60" s="4"/>
      <c r="E60" s="11">
        <v>700</v>
      </c>
      <c r="F60" s="6">
        <v>3000</v>
      </c>
      <c r="G60" s="6">
        <f t="shared" si="4"/>
        <v>2100000</v>
      </c>
      <c r="H60" s="10"/>
      <c r="I60" s="10">
        <f t="shared" si="1"/>
        <v>0</v>
      </c>
      <c r="J60" s="52">
        <v>3000</v>
      </c>
      <c r="K60" s="10">
        <f t="shared" si="2"/>
        <v>2100000</v>
      </c>
      <c r="L60" s="57" t="s">
        <v>131</v>
      </c>
    </row>
    <row r="61" spans="1:11" ht="36.75" customHeight="1">
      <c r="A61" s="5">
        <v>51</v>
      </c>
      <c r="B61" s="12" t="s">
        <v>68</v>
      </c>
      <c r="C61" s="4" t="s">
        <v>69</v>
      </c>
      <c r="D61" s="4"/>
      <c r="E61" s="4">
        <v>500</v>
      </c>
      <c r="F61" s="6">
        <v>2000</v>
      </c>
      <c r="G61" s="6">
        <f t="shared" si="4"/>
        <v>1000000</v>
      </c>
      <c r="H61" s="10"/>
      <c r="I61" s="10">
        <f t="shared" si="1"/>
        <v>0</v>
      </c>
      <c r="J61" s="6"/>
      <c r="K61" s="10">
        <f t="shared" si="2"/>
        <v>0</v>
      </c>
    </row>
    <row r="62" spans="1:12" ht="36.75" customHeight="1">
      <c r="A62" s="5">
        <v>52</v>
      </c>
      <c r="B62" s="20" t="s">
        <v>70</v>
      </c>
      <c r="C62" s="4" t="s">
        <v>24</v>
      </c>
      <c r="D62" s="4"/>
      <c r="E62" s="11">
        <v>3000</v>
      </c>
      <c r="F62" s="6">
        <v>4700</v>
      </c>
      <c r="G62" s="6">
        <f t="shared" si="4"/>
        <v>14100000</v>
      </c>
      <c r="H62" s="10"/>
      <c r="I62" s="10">
        <f t="shared" si="1"/>
        <v>0</v>
      </c>
      <c r="J62" s="52">
        <v>4700</v>
      </c>
      <c r="K62" s="10">
        <f t="shared" si="2"/>
        <v>14100000</v>
      </c>
      <c r="L62" s="57" t="s">
        <v>131</v>
      </c>
    </row>
    <row r="63" spans="1:12" ht="36.75" customHeight="1">
      <c r="A63" s="5">
        <v>53</v>
      </c>
      <c r="B63" s="20" t="s">
        <v>71</v>
      </c>
      <c r="C63" s="4" t="s">
        <v>24</v>
      </c>
      <c r="D63" s="4"/>
      <c r="E63" s="11">
        <v>50</v>
      </c>
      <c r="F63" s="6">
        <v>9000</v>
      </c>
      <c r="G63" s="6">
        <f t="shared" si="4"/>
        <v>450000</v>
      </c>
      <c r="H63" s="42"/>
      <c r="I63" s="10">
        <f t="shared" si="1"/>
        <v>0</v>
      </c>
      <c r="J63" s="52">
        <v>9000</v>
      </c>
      <c r="K63" s="10">
        <f t="shared" si="2"/>
        <v>450000</v>
      </c>
      <c r="L63" s="57" t="s">
        <v>131</v>
      </c>
    </row>
    <row r="64" spans="1:12" ht="36.75" customHeight="1">
      <c r="A64" s="5">
        <v>54</v>
      </c>
      <c r="B64" s="20" t="s">
        <v>72</v>
      </c>
      <c r="C64" s="4" t="s">
        <v>51</v>
      </c>
      <c r="D64" s="4"/>
      <c r="E64" s="21">
        <v>30000</v>
      </c>
      <c r="F64" s="6">
        <v>273</v>
      </c>
      <c r="G64" s="6">
        <f t="shared" si="4"/>
        <v>8190000</v>
      </c>
      <c r="H64" s="10"/>
      <c r="I64" s="10">
        <f t="shared" si="1"/>
        <v>0</v>
      </c>
      <c r="J64" s="52">
        <v>265</v>
      </c>
      <c r="K64" s="10">
        <f t="shared" si="2"/>
        <v>7950000</v>
      </c>
      <c r="L64" s="57" t="s">
        <v>131</v>
      </c>
    </row>
    <row r="65" spans="1:12" ht="36.75" customHeight="1">
      <c r="A65" s="5">
        <v>55</v>
      </c>
      <c r="B65" s="20" t="s">
        <v>73</v>
      </c>
      <c r="C65" s="4" t="s">
        <v>53</v>
      </c>
      <c r="D65" s="4"/>
      <c r="E65" s="4">
        <v>100</v>
      </c>
      <c r="F65" s="6">
        <v>259941</v>
      </c>
      <c r="G65" s="6">
        <f t="shared" si="4"/>
        <v>25994100</v>
      </c>
      <c r="H65" s="53">
        <v>220000</v>
      </c>
      <c r="I65" s="10">
        <f t="shared" si="1"/>
        <v>22000000</v>
      </c>
      <c r="J65" s="6"/>
      <c r="K65" s="10">
        <f t="shared" si="2"/>
        <v>0</v>
      </c>
      <c r="L65" s="56" t="s">
        <v>130</v>
      </c>
    </row>
    <row r="66" spans="1:12" ht="36.75" customHeight="1">
      <c r="A66" s="5">
        <v>56</v>
      </c>
      <c r="B66" s="20" t="s">
        <v>74</v>
      </c>
      <c r="C66" s="4" t="s">
        <v>75</v>
      </c>
      <c r="D66" s="4"/>
      <c r="E66" s="4">
        <v>50</v>
      </c>
      <c r="F66" s="6">
        <v>5500</v>
      </c>
      <c r="G66" s="6">
        <f t="shared" si="4"/>
        <v>275000</v>
      </c>
      <c r="H66" s="42"/>
      <c r="I66" s="10">
        <f t="shared" si="1"/>
        <v>0</v>
      </c>
      <c r="J66" s="52">
        <v>5500</v>
      </c>
      <c r="K66" s="10">
        <f t="shared" si="2"/>
        <v>275000</v>
      </c>
      <c r="L66" s="57" t="s">
        <v>131</v>
      </c>
    </row>
    <row r="67" spans="1:11" ht="36.75" customHeight="1">
      <c r="A67" s="5">
        <v>57</v>
      </c>
      <c r="B67" s="12" t="s">
        <v>106</v>
      </c>
      <c r="C67" s="4" t="s">
        <v>75</v>
      </c>
      <c r="D67" s="4" t="s">
        <v>107</v>
      </c>
      <c r="E67" s="4">
        <v>5000</v>
      </c>
      <c r="F67" s="6">
        <v>4620</v>
      </c>
      <c r="G67" s="6">
        <f t="shared" si="4"/>
        <v>23100000</v>
      </c>
      <c r="H67" s="43"/>
      <c r="I67" s="10">
        <f t="shared" si="1"/>
        <v>0</v>
      </c>
      <c r="J67" s="6"/>
      <c r="K67" s="10">
        <f t="shared" si="2"/>
        <v>0</v>
      </c>
    </row>
    <row r="68" spans="1:12" ht="36.75" customHeight="1">
      <c r="A68" s="5">
        <v>58</v>
      </c>
      <c r="B68" s="12" t="s">
        <v>76</v>
      </c>
      <c r="C68" s="4" t="s">
        <v>77</v>
      </c>
      <c r="D68" s="4"/>
      <c r="E68" s="4">
        <v>100</v>
      </c>
      <c r="F68" s="6">
        <v>14100</v>
      </c>
      <c r="G68" s="6">
        <f t="shared" si="4"/>
        <v>1410000</v>
      </c>
      <c r="H68" s="10"/>
      <c r="I68" s="10">
        <f t="shared" si="1"/>
        <v>0</v>
      </c>
      <c r="J68" s="6">
        <v>13500</v>
      </c>
      <c r="K68" s="10">
        <f t="shared" si="2"/>
        <v>1350000</v>
      </c>
      <c r="L68" s="57" t="s">
        <v>131</v>
      </c>
    </row>
    <row r="69" spans="1:12" ht="36.75" customHeight="1">
      <c r="A69" s="5">
        <v>59</v>
      </c>
      <c r="B69" s="12" t="s">
        <v>78</v>
      </c>
      <c r="C69" s="4" t="s">
        <v>77</v>
      </c>
      <c r="D69" s="4"/>
      <c r="E69" s="11">
        <v>100000</v>
      </c>
      <c r="F69" s="6">
        <v>1100</v>
      </c>
      <c r="G69" s="6">
        <f t="shared" si="4"/>
        <v>110000000</v>
      </c>
      <c r="H69" s="10"/>
      <c r="I69" s="10">
        <f t="shared" si="1"/>
        <v>0</v>
      </c>
      <c r="J69" s="6">
        <v>1090</v>
      </c>
      <c r="K69" s="10">
        <f t="shared" si="2"/>
        <v>109000000</v>
      </c>
      <c r="L69" s="57" t="s">
        <v>131</v>
      </c>
    </row>
    <row r="70" spans="1:12" ht="36.75" customHeight="1">
      <c r="A70" s="5">
        <v>60</v>
      </c>
      <c r="B70" s="20" t="s">
        <v>110</v>
      </c>
      <c r="C70" s="4" t="s">
        <v>57</v>
      </c>
      <c r="D70" s="4"/>
      <c r="E70" s="11">
        <v>200</v>
      </c>
      <c r="F70" s="6">
        <v>55000</v>
      </c>
      <c r="G70" s="6">
        <f t="shared" si="4"/>
        <v>11000000</v>
      </c>
      <c r="H70" s="53">
        <v>26000</v>
      </c>
      <c r="I70" s="10">
        <f t="shared" si="1"/>
        <v>5200000</v>
      </c>
      <c r="J70" s="6"/>
      <c r="K70" s="10">
        <f t="shared" si="2"/>
        <v>0</v>
      </c>
      <c r="L70" s="56" t="s">
        <v>130</v>
      </c>
    </row>
    <row r="71" spans="1:12" ht="36.75" customHeight="1">
      <c r="A71" s="5">
        <v>61</v>
      </c>
      <c r="B71" s="20" t="s">
        <v>79</v>
      </c>
      <c r="C71" s="4" t="s">
        <v>57</v>
      </c>
      <c r="D71" s="4"/>
      <c r="E71" s="4">
        <v>50</v>
      </c>
      <c r="F71" s="6">
        <v>22000</v>
      </c>
      <c r="G71" s="6">
        <f t="shared" si="4"/>
        <v>1100000</v>
      </c>
      <c r="H71" s="53">
        <v>20000</v>
      </c>
      <c r="I71" s="10">
        <f t="shared" si="1"/>
        <v>1000000</v>
      </c>
      <c r="J71" s="6"/>
      <c r="K71" s="10">
        <f t="shared" si="2"/>
        <v>0</v>
      </c>
      <c r="L71" s="56" t="s">
        <v>130</v>
      </c>
    </row>
    <row r="72" spans="1:11" ht="36.75" customHeight="1">
      <c r="A72" s="5">
        <v>62</v>
      </c>
      <c r="B72" s="20" t="s">
        <v>80</v>
      </c>
      <c r="C72" s="4" t="s">
        <v>51</v>
      </c>
      <c r="D72" s="4"/>
      <c r="E72" s="11">
        <v>500</v>
      </c>
      <c r="F72" s="6">
        <v>2000</v>
      </c>
      <c r="G72" s="6">
        <f t="shared" si="4"/>
        <v>1000000</v>
      </c>
      <c r="H72" s="10"/>
      <c r="I72" s="10">
        <f t="shared" si="1"/>
        <v>0</v>
      </c>
      <c r="J72" s="6"/>
      <c r="K72" s="10">
        <f t="shared" si="2"/>
        <v>0</v>
      </c>
    </row>
    <row r="73" spans="1:12" ht="36.75" customHeight="1">
      <c r="A73" s="5">
        <v>63</v>
      </c>
      <c r="B73" s="12" t="s">
        <v>108</v>
      </c>
      <c r="C73" s="4" t="s">
        <v>51</v>
      </c>
      <c r="D73" s="4"/>
      <c r="E73" s="11">
        <v>2000</v>
      </c>
      <c r="F73" s="6">
        <v>1260</v>
      </c>
      <c r="G73" s="6">
        <f t="shared" si="4"/>
        <v>2520000</v>
      </c>
      <c r="H73" s="43"/>
      <c r="I73" s="10">
        <f t="shared" si="1"/>
        <v>0</v>
      </c>
      <c r="J73" s="52">
        <v>1200</v>
      </c>
      <c r="K73" s="10">
        <f t="shared" si="2"/>
        <v>2400000</v>
      </c>
      <c r="L73" s="57" t="s">
        <v>131</v>
      </c>
    </row>
    <row r="74" spans="1:12" ht="36.75" customHeight="1">
      <c r="A74" s="5">
        <v>64</v>
      </c>
      <c r="B74" s="20" t="s">
        <v>81</v>
      </c>
      <c r="C74" s="4" t="s">
        <v>51</v>
      </c>
      <c r="D74" s="4"/>
      <c r="E74" s="11">
        <v>1000</v>
      </c>
      <c r="F74" s="6">
        <v>1500</v>
      </c>
      <c r="G74" s="6">
        <f t="shared" si="4"/>
        <v>1500000</v>
      </c>
      <c r="H74" s="10"/>
      <c r="I74" s="10">
        <f aca="true" t="shared" si="5" ref="I74:I88">H74*E74</f>
        <v>0</v>
      </c>
      <c r="J74" s="52">
        <v>1400</v>
      </c>
      <c r="K74" s="10">
        <f aca="true" t="shared" si="6" ref="K74:K88">J74*E74</f>
        <v>1400000</v>
      </c>
      <c r="L74" s="57" t="s">
        <v>131</v>
      </c>
    </row>
    <row r="75" spans="1:11" ht="36.75" customHeight="1">
      <c r="A75" s="5">
        <v>65</v>
      </c>
      <c r="B75" s="20" t="s">
        <v>82</v>
      </c>
      <c r="C75" s="4" t="s">
        <v>51</v>
      </c>
      <c r="D75" s="4"/>
      <c r="E75" s="11">
        <v>4000</v>
      </c>
      <c r="F75" s="6">
        <v>1500</v>
      </c>
      <c r="G75" s="6">
        <f t="shared" si="4"/>
        <v>6000000</v>
      </c>
      <c r="H75" s="42"/>
      <c r="I75" s="10">
        <f t="shared" si="5"/>
        <v>0</v>
      </c>
      <c r="J75" s="6"/>
      <c r="K75" s="10">
        <f t="shared" si="6"/>
        <v>0</v>
      </c>
    </row>
    <row r="76" spans="1:12" ht="36.75" customHeight="1">
      <c r="A76" s="5">
        <v>66</v>
      </c>
      <c r="B76" s="12" t="s">
        <v>83</v>
      </c>
      <c r="C76" s="4" t="s">
        <v>51</v>
      </c>
      <c r="D76" s="4"/>
      <c r="E76" s="11">
        <v>2000</v>
      </c>
      <c r="F76" s="6">
        <v>278</v>
      </c>
      <c r="G76" s="6">
        <f t="shared" si="4"/>
        <v>556000</v>
      </c>
      <c r="H76" s="41"/>
      <c r="I76" s="10">
        <f t="shared" si="5"/>
        <v>0</v>
      </c>
      <c r="J76" s="52">
        <v>220</v>
      </c>
      <c r="K76" s="10">
        <f t="shared" si="6"/>
        <v>440000</v>
      </c>
      <c r="L76" s="57" t="s">
        <v>131</v>
      </c>
    </row>
    <row r="77" spans="1:11" ht="36.75" customHeight="1">
      <c r="A77" s="5">
        <v>67</v>
      </c>
      <c r="B77" s="12" t="s">
        <v>84</v>
      </c>
      <c r="C77" s="4" t="s">
        <v>10</v>
      </c>
      <c r="D77" s="4" t="s">
        <v>85</v>
      </c>
      <c r="E77" s="4">
        <v>2</v>
      </c>
      <c r="F77" s="6">
        <v>488400</v>
      </c>
      <c r="G77" s="6">
        <f t="shared" si="4"/>
        <v>976800</v>
      </c>
      <c r="H77" s="42"/>
      <c r="I77" s="10">
        <f t="shared" si="5"/>
        <v>0</v>
      </c>
      <c r="J77" s="6"/>
      <c r="K77" s="10">
        <f t="shared" si="6"/>
        <v>0</v>
      </c>
    </row>
    <row r="78" spans="1:11" ht="36.75" customHeight="1">
      <c r="A78" s="5">
        <v>68</v>
      </c>
      <c r="B78" s="12" t="s">
        <v>86</v>
      </c>
      <c r="C78" s="4" t="s">
        <v>51</v>
      </c>
      <c r="D78" s="4"/>
      <c r="E78" s="11">
        <v>4000</v>
      </c>
      <c r="F78" s="6">
        <v>820</v>
      </c>
      <c r="G78" s="6">
        <f t="shared" si="4"/>
        <v>3280000</v>
      </c>
      <c r="H78" s="41"/>
      <c r="I78" s="10">
        <f t="shared" si="5"/>
        <v>0</v>
      </c>
      <c r="J78" s="6"/>
      <c r="K78" s="10">
        <f t="shared" si="6"/>
        <v>0</v>
      </c>
    </row>
    <row r="79" spans="1:12" ht="36.75" customHeight="1">
      <c r="A79" s="5">
        <v>69</v>
      </c>
      <c r="B79" s="20" t="s">
        <v>87</v>
      </c>
      <c r="C79" s="4" t="s">
        <v>51</v>
      </c>
      <c r="D79" s="4"/>
      <c r="E79" s="11">
        <v>500</v>
      </c>
      <c r="F79" s="6">
        <v>18000</v>
      </c>
      <c r="G79" s="6">
        <f t="shared" si="4"/>
        <v>9000000</v>
      </c>
      <c r="H79" s="10"/>
      <c r="I79" s="10">
        <f t="shared" si="5"/>
        <v>0</v>
      </c>
      <c r="J79" s="52">
        <v>16500</v>
      </c>
      <c r="K79" s="10">
        <f t="shared" si="6"/>
        <v>8250000</v>
      </c>
      <c r="L79" s="57" t="s">
        <v>131</v>
      </c>
    </row>
    <row r="80" spans="1:12" ht="36.75" customHeight="1">
      <c r="A80" s="5"/>
      <c r="B80" s="20"/>
      <c r="C80" s="4"/>
      <c r="D80" s="4"/>
      <c r="E80" s="11">
        <v>100</v>
      </c>
      <c r="F80" s="6"/>
      <c r="G80" s="6"/>
      <c r="H80" s="10"/>
      <c r="I80" s="10">
        <f t="shared" si="5"/>
        <v>0</v>
      </c>
      <c r="J80" s="6">
        <v>88000</v>
      </c>
      <c r="K80" s="10">
        <f t="shared" si="6"/>
        <v>8800000</v>
      </c>
      <c r="L80" s="1" t="s">
        <v>129</v>
      </c>
    </row>
    <row r="81" spans="1:12" ht="36.75" customHeight="1">
      <c r="A81" s="5">
        <v>70</v>
      </c>
      <c r="B81" s="20" t="s">
        <v>88</v>
      </c>
      <c r="C81" s="4" t="s">
        <v>51</v>
      </c>
      <c r="D81" s="4"/>
      <c r="E81" s="11">
        <v>100</v>
      </c>
      <c r="F81" s="6">
        <v>89000</v>
      </c>
      <c r="G81" s="6">
        <f t="shared" si="4"/>
        <v>8900000</v>
      </c>
      <c r="H81" s="10"/>
      <c r="I81" s="10">
        <f t="shared" si="5"/>
        <v>0</v>
      </c>
      <c r="J81" s="6">
        <v>88000</v>
      </c>
      <c r="K81" s="10">
        <f t="shared" si="6"/>
        <v>8800000</v>
      </c>
      <c r="L81" s="1" t="s">
        <v>129</v>
      </c>
    </row>
    <row r="82" spans="1:11" ht="36.75" customHeight="1">
      <c r="A82" s="5">
        <v>71</v>
      </c>
      <c r="B82" s="20" t="s">
        <v>89</v>
      </c>
      <c r="C82" s="4" t="s">
        <v>51</v>
      </c>
      <c r="D82" s="4"/>
      <c r="E82" s="11">
        <v>100</v>
      </c>
      <c r="F82" s="6">
        <v>16000</v>
      </c>
      <c r="G82" s="6">
        <f t="shared" si="4"/>
        <v>1600000</v>
      </c>
      <c r="H82" s="10"/>
      <c r="I82" s="10">
        <f t="shared" si="5"/>
        <v>0</v>
      </c>
      <c r="J82" s="6"/>
      <c r="K82" s="10">
        <f t="shared" si="6"/>
        <v>0</v>
      </c>
    </row>
    <row r="83" spans="1:12" ht="36.75" customHeight="1">
      <c r="A83" s="5">
        <v>72</v>
      </c>
      <c r="B83" s="20" t="s">
        <v>90</v>
      </c>
      <c r="C83" s="4" t="s">
        <v>24</v>
      </c>
      <c r="D83" s="4"/>
      <c r="E83" s="11">
        <v>200</v>
      </c>
      <c r="F83" s="6">
        <v>13900</v>
      </c>
      <c r="G83" s="6">
        <f t="shared" si="4"/>
        <v>2780000</v>
      </c>
      <c r="H83" s="10"/>
      <c r="I83" s="10">
        <f t="shared" si="5"/>
        <v>0</v>
      </c>
      <c r="J83" s="52">
        <v>13000</v>
      </c>
      <c r="K83" s="10">
        <f t="shared" si="6"/>
        <v>2600000</v>
      </c>
      <c r="L83" s="57" t="s">
        <v>131</v>
      </c>
    </row>
    <row r="84" spans="1:11" ht="36.75" customHeight="1">
      <c r="A84" s="5">
        <v>73</v>
      </c>
      <c r="B84" s="20" t="s">
        <v>91</v>
      </c>
      <c r="C84" s="4" t="s">
        <v>51</v>
      </c>
      <c r="D84" s="4"/>
      <c r="E84" s="11">
        <v>1000</v>
      </c>
      <c r="F84" s="6">
        <v>11500</v>
      </c>
      <c r="G84" s="6">
        <f t="shared" si="4"/>
        <v>11500000</v>
      </c>
      <c r="H84" s="10"/>
      <c r="I84" s="10">
        <f t="shared" si="5"/>
        <v>0</v>
      </c>
      <c r="J84" s="6"/>
      <c r="K84" s="10">
        <f t="shared" si="6"/>
        <v>0</v>
      </c>
    </row>
    <row r="85" spans="1:11" ht="36.75" customHeight="1">
      <c r="A85" s="5">
        <v>74</v>
      </c>
      <c r="B85" s="20" t="s">
        <v>92</v>
      </c>
      <c r="C85" s="4" t="s">
        <v>24</v>
      </c>
      <c r="D85" s="4"/>
      <c r="E85" s="11">
        <v>100</v>
      </c>
      <c r="F85" s="6">
        <v>59850</v>
      </c>
      <c r="G85" s="6">
        <f t="shared" si="4"/>
        <v>5985000</v>
      </c>
      <c r="H85" s="10"/>
      <c r="I85" s="10">
        <f t="shared" si="5"/>
        <v>0</v>
      </c>
      <c r="J85" s="6"/>
      <c r="K85" s="10">
        <f t="shared" si="6"/>
        <v>0</v>
      </c>
    </row>
    <row r="86" spans="1:11" ht="36.75" customHeight="1">
      <c r="A86" s="5">
        <v>75</v>
      </c>
      <c r="B86" s="12" t="s">
        <v>93</v>
      </c>
      <c r="C86" s="4" t="s">
        <v>48</v>
      </c>
      <c r="D86" s="4"/>
      <c r="E86" s="11">
        <v>2000</v>
      </c>
      <c r="F86" s="6">
        <v>700</v>
      </c>
      <c r="G86" s="6">
        <f t="shared" si="4"/>
        <v>1400000</v>
      </c>
      <c r="H86" s="10"/>
      <c r="I86" s="10">
        <f t="shared" si="5"/>
        <v>0</v>
      </c>
      <c r="J86" s="6"/>
      <c r="K86" s="10">
        <f t="shared" si="6"/>
        <v>0</v>
      </c>
    </row>
    <row r="87" spans="1:11" ht="36.75" customHeight="1">
      <c r="A87" s="5">
        <v>76</v>
      </c>
      <c r="B87" s="20" t="s">
        <v>94</v>
      </c>
      <c r="C87" s="4" t="s">
        <v>51</v>
      </c>
      <c r="D87" s="4"/>
      <c r="E87" s="11">
        <v>300</v>
      </c>
      <c r="F87" s="6">
        <v>6500</v>
      </c>
      <c r="G87" s="6">
        <f t="shared" si="4"/>
        <v>1950000</v>
      </c>
      <c r="H87" s="10"/>
      <c r="I87" s="10">
        <f t="shared" si="5"/>
        <v>0</v>
      </c>
      <c r="J87" s="6"/>
      <c r="K87" s="10">
        <f t="shared" si="6"/>
        <v>0</v>
      </c>
    </row>
    <row r="88" spans="1:12" ht="36.75" customHeight="1">
      <c r="A88" s="5">
        <v>77</v>
      </c>
      <c r="B88" s="20" t="s">
        <v>95</v>
      </c>
      <c r="C88" s="4" t="s">
        <v>51</v>
      </c>
      <c r="D88" s="4"/>
      <c r="E88" s="11">
        <v>2000</v>
      </c>
      <c r="F88" s="6">
        <v>5000</v>
      </c>
      <c r="G88" s="6">
        <f t="shared" si="4"/>
        <v>10000000</v>
      </c>
      <c r="H88" s="10"/>
      <c r="I88" s="10">
        <f t="shared" si="5"/>
        <v>0</v>
      </c>
      <c r="J88" s="52">
        <v>5000</v>
      </c>
      <c r="K88" s="10">
        <f t="shared" si="6"/>
        <v>10000000</v>
      </c>
      <c r="L88" s="57" t="s">
        <v>131</v>
      </c>
    </row>
    <row r="89" spans="1:11" ht="36.75" customHeight="1">
      <c r="A89" s="5"/>
      <c r="B89" s="130" t="s">
        <v>121</v>
      </c>
      <c r="C89" s="130"/>
      <c r="D89" s="130"/>
      <c r="E89" s="11"/>
      <c r="F89" s="18"/>
      <c r="G89" s="18">
        <f>G48+G39+G7</f>
        <v>1184847025</v>
      </c>
      <c r="H89" s="19"/>
      <c r="I89" s="18">
        <f>I48+I39+I7</f>
        <v>477964000</v>
      </c>
      <c r="J89" s="6"/>
      <c r="K89" s="19">
        <f>K48+K39+K7</f>
        <v>373045000</v>
      </c>
    </row>
    <row r="90" spans="1:11" ht="36.75" customHeight="1">
      <c r="A90" s="135" t="s">
        <v>109</v>
      </c>
      <c r="B90" s="136"/>
      <c r="C90" s="136"/>
      <c r="D90" s="136"/>
      <c r="E90" s="136"/>
      <c r="F90" s="136"/>
      <c r="G90" s="136"/>
      <c r="H90" s="44"/>
      <c r="I90" s="6"/>
      <c r="J90" s="6"/>
      <c r="K90" s="6"/>
    </row>
    <row r="91" spans="4:9" ht="36.75" customHeight="1">
      <c r="D91" s="129" t="s">
        <v>111</v>
      </c>
      <c r="E91" s="129"/>
      <c r="F91" s="129"/>
      <c r="G91" s="129"/>
      <c r="H91" s="129"/>
      <c r="I91" s="119">
        <v>502258000</v>
      </c>
    </row>
    <row r="92" spans="8:9" ht="36.75" customHeight="1">
      <c r="H92" s="49" t="s">
        <v>128</v>
      </c>
      <c r="I92" s="50">
        <f>I91-I89</f>
        <v>24294000</v>
      </c>
    </row>
    <row r="93" spans="1:8" ht="36.75" customHeight="1">
      <c r="A93" s="2"/>
      <c r="D93" s="23"/>
      <c r="E93" s="24"/>
      <c r="F93" s="3"/>
      <c r="G93" s="3"/>
      <c r="H93" s="35"/>
    </row>
    <row r="140" spans="1:11" s="3" customFormat="1" ht="36.75" customHeight="1">
      <c r="A140" s="1"/>
      <c r="B140" s="22"/>
      <c r="C140" s="1"/>
      <c r="D140" s="22"/>
      <c r="E140" s="25"/>
      <c r="F140" s="26"/>
      <c r="G140" s="26"/>
      <c r="H140" s="45"/>
      <c r="I140" s="45"/>
      <c r="J140" s="35"/>
      <c r="K140" s="45"/>
    </row>
    <row r="171" spans="1:11" s="27" customFormat="1" ht="36.75" customHeight="1">
      <c r="A171" s="1"/>
      <c r="B171" s="22"/>
      <c r="C171" s="1"/>
      <c r="D171" s="22"/>
      <c r="E171" s="25"/>
      <c r="F171" s="26"/>
      <c r="G171" s="26"/>
      <c r="H171" s="45"/>
      <c r="I171" s="36"/>
      <c r="J171" s="36"/>
      <c r="K171" s="36"/>
    </row>
    <row r="172" spans="1:11" s="27" customFormat="1" ht="36.75" customHeight="1">
      <c r="A172" s="1"/>
      <c r="B172" s="22"/>
      <c r="C172" s="1"/>
      <c r="D172" s="22"/>
      <c r="E172" s="25"/>
      <c r="F172" s="26"/>
      <c r="G172" s="26"/>
      <c r="H172" s="45"/>
      <c r="I172" s="36"/>
      <c r="J172" s="36"/>
      <c r="K172" s="36"/>
    </row>
    <row r="173" spans="1:11" s="27" customFormat="1" ht="36.75" customHeight="1">
      <c r="A173" s="1"/>
      <c r="B173" s="22"/>
      <c r="C173" s="1"/>
      <c r="D173" s="22"/>
      <c r="E173" s="25"/>
      <c r="F173" s="26"/>
      <c r="G173" s="26"/>
      <c r="H173" s="45"/>
      <c r="I173" s="36"/>
      <c r="J173" s="36"/>
      <c r="K173" s="36"/>
    </row>
    <row r="174" spans="1:11" s="27" customFormat="1" ht="36.75" customHeight="1">
      <c r="A174" s="1"/>
      <c r="B174" s="22"/>
      <c r="C174" s="1"/>
      <c r="D174" s="22"/>
      <c r="E174" s="25"/>
      <c r="F174" s="26"/>
      <c r="G174" s="26"/>
      <c r="H174" s="45"/>
      <c r="I174" s="36"/>
      <c r="J174" s="36"/>
      <c r="K174" s="36"/>
    </row>
    <row r="177" spans="1:11" s="27" customFormat="1" ht="36.75" customHeight="1">
      <c r="A177" s="1"/>
      <c r="B177" s="22"/>
      <c r="C177" s="1"/>
      <c r="D177" s="22"/>
      <c r="E177" s="25"/>
      <c r="F177" s="26"/>
      <c r="G177" s="26"/>
      <c r="H177" s="45"/>
      <c r="I177" s="36"/>
      <c r="J177" s="36"/>
      <c r="K177" s="36"/>
    </row>
    <row r="179" spans="1:11" s="28" customFormat="1" ht="36.75" customHeight="1">
      <c r="A179" s="1"/>
      <c r="B179" s="22"/>
      <c r="C179" s="1"/>
      <c r="D179" s="22"/>
      <c r="E179" s="25"/>
      <c r="F179" s="26"/>
      <c r="G179" s="26"/>
      <c r="H179" s="45"/>
      <c r="I179" s="46"/>
      <c r="J179" s="37"/>
      <c r="K179" s="46"/>
    </row>
    <row r="180" spans="1:11" s="29" customFormat="1" ht="36.75" customHeight="1">
      <c r="A180" s="1"/>
      <c r="B180" s="22"/>
      <c r="C180" s="1"/>
      <c r="D180" s="22"/>
      <c r="E180" s="25"/>
      <c r="F180" s="26"/>
      <c r="G180" s="26"/>
      <c r="H180" s="45"/>
      <c r="I180" s="47"/>
      <c r="J180" s="38"/>
      <c r="K180" s="47"/>
    </row>
  </sheetData>
  <sheetProtection/>
  <mergeCells count="9">
    <mergeCell ref="J5:K5"/>
    <mergeCell ref="D91:H91"/>
    <mergeCell ref="B89:D89"/>
    <mergeCell ref="A1:H1"/>
    <mergeCell ref="A2:H2"/>
    <mergeCell ref="A4:H4"/>
    <mergeCell ref="A3:H3"/>
    <mergeCell ref="A90:G90"/>
    <mergeCell ref="H5:I5"/>
  </mergeCells>
  <printOptions/>
  <pageMargins left="0.7" right="0.7" top="0.75" bottom="0.75" header="0.3" footer="0.3"/>
  <pageSetup orientation="landscape" paperSize="9" r:id="rId1"/>
  <headerFoot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selection activeCell="A3" sqref="A3:J3"/>
    </sheetView>
  </sheetViews>
  <sheetFormatPr defaultColWidth="9.140625" defaultRowHeight="36.75" customHeight="1"/>
  <cols>
    <col min="1" max="1" width="6.00390625" style="58" customWidth="1"/>
    <col min="2" max="2" width="28.00390625" style="76" customWidth="1"/>
    <col min="3" max="3" width="18.00390625" style="76" customWidth="1"/>
    <col min="4" max="4" width="10.140625" style="58" customWidth="1"/>
    <col min="5" max="5" width="12.28125" style="76" customWidth="1"/>
    <col min="6" max="6" width="11.57421875" style="76" customWidth="1"/>
    <col min="7" max="7" width="10.7109375" style="77" customWidth="1"/>
    <col min="8" max="8" width="8.57421875" style="77" customWidth="1"/>
    <col min="9" max="9" width="14.421875" style="78" customWidth="1"/>
    <col min="10" max="10" width="16.140625" style="79" customWidth="1"/>
    <col min="11" max="16384" width="9.140625" style="58" customWidth="1"/>
  </cols>
  <sheetData>
    <row r="1" spans="1:10" s="118" customFormat="1" ht="21.75" customHeight="1">
      <c r="A1" s="142" t="s">
        <v>136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s="1" customFormat="1" ht="25.5" customHeight="1">
      <c r="A2" s="132" t="s">
        <v>137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s="1" customFormat="1" ht="31.5" customHeight="1">
      <c r="A3" s="143" t="s">
        <v>239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s="1" customFormat="1" ht="21.75" customHeight="1">
      <c r="A4" s="144" t="s">
        <v>138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0" s="3" customFormat="1" ht="57.75" customHeight="1">
      <c r="A5" s="17" t="s">
        <v>0</v>
      </c>
      <c r="B5" s="17" t="s">
        <v>1</v>
      </c>
      <c r="C5" s="17" t="s">
        <v>132</v>
      </c>
      <c r="D5" s="55" t="s">
        <v>2</v>
      </c>
      <c r="E5" s="17" t="s">
        <v>3</v>
      </c>
      <c r="F5" s="17" t="s">
        <v>133</v>
      </c>
      <c r="G5" s="17" t="s">
        <v>134</v>
      </c>
      <c r="H5" s="17" t="s">
        <v>4</v>
      </c>
      <c r="I5" s="98" t="s">
        <v>135</v>
      </c>
      <c r="J5" s="98" t="s">
        <v>6</v>
      </c>
    </row>
    <row r="6" spans="1:10" s="59" customFormat="1" ht="36.75" customHeight="1">
      <c r="A6" s="60" t="s">
        <v>7</v>
      </c>
      <c r="B6" s="150" t="s">
        <v>8</v>
      </c>
      <c r="C6" s="151"/>
      <c r="D6" s="151"/>
      <c r="E6" s="151"/>
      <c r="F6" s="151"/>
      <c r="G6" s="152"/>
      <c r="H6" s="61" t="s">
        <v>9</v>
      </c>
      <c r="I6" s="62"/>
      <c r="J6" s="63">
        <f>SUM(J7:J19)</f>
        <v>314708000</v>
      </c>
    </row>
    <row r="7" spans="1:10" s="68" customFormat="1" ht="38.25">
      <c r="A7" s="64">
        <v>1</v>
      </c>
      <c r="B7" s="65" t="s">
        <v>12</v>
      </c>
      <c r="C7" s="86" t="s">
        <v>140</v>
      </c>
      <c r="D7" s="64" t="s">
        <v>10</v>
      </c>
      <c r="E7" s="66" t="s">
        <v>141</v>
      </c>
      <c r="F7" s="66" t="s">
        <v>142</v>
      </c>
      <c r="G7" s="66" t="s">
        <v>143</v>
      </c>
      <c r="H7" s="66">
        <v>7</v>
      </c>
      <c r="I7" s="67">
        <v>4460000</v>
      </c>
      <c r="J7" s="67">
        <f aca="true" t="shared" si="0" ref="J7:J19">I7*H7</f>
        <v>31220000</v>
      </c>
    </row>
    <row r="8" spans="1:10" ht="36.75" customHeight="1">
      <c r="A8" s="64">
        <v>2</v>
      </c>
      <c r="B8" s="65" t="s">
        <v>13</v>
      </c>
      <c r="C8" s="65" t="s">
        <v>144</v>
      </c>
      <c r="D8" s="64" t="s">
        <v>14</v>
      </c>
      <c r="E8" s="66" t="s">
        <v>23</v>
      </c>
      <c r="F8" s="66" t="s">
        <v>145</v>
      </c>
      <c r="G8" s="66" t="s">
        <v>146</v>
      </c>
      <c r="H8" s="66">
        <v>5</v>
      </c>
      <c r="I8" s="67">
        <v>1750000</v>
      </c>
      <c r="J8" s="67">
        <f t="shared" si="0"/>
        <v>8750000</v>
      </c>
    </row>
    <row r="9" spans="1:10" ht="36.75" customHeight="1">
      <c r="A9" s="64">
        <v>3</v>
      </c>
      <c r="B9" s="65" t="s">
        <v>16</v>
      </c>
      <c r="C9" s="65" t="s">
        <v>147</v>
      </c>
      <c r="D9" s="64" t="s">
        <v>17</v>
      </c>
      <c r="E9" s="66" t="s">
        <v>18</v>
      </c>
      <c r="F9" s="66" t="s">
        <v>145</v>
      </c>
      <c r="G9" s="66" t="s">
        <v>146</v>
      </c>
      <c r="H9" s="66">
        <v>15</v>
      </c>
      <c r="I9" s="67">
        <v>2330000</v>
      </c>
      <c r="J9" s="67">
        <f t="shared" si="0"/>
        <v>34950000</v>
      </c>
    </row>
    <row r="10" spans="1:10" ht="36.75" customHeight="1">
      <c r="A10" s="64">
        <v>4</v>
      </c>
      <c r="B10" s="65" t="s">
        <v>19</v>
      </c>
      <c r="C10" s="65" t="s">
        <v>148</v>
      </c>
      <c r="D10" s="64" t="s">
        <v>14</v>
      </c>
      <c r="E10" s="66" t="s">
        <v>15</v>
      </c>
      <c r="F10" s="66" t="s">
        <v>145</v>
      </c>
      <c r="G10" s="66" t="s">
        <v>146</v>
      </c>
      <c r="H10" s="66">
        <v>6</v>
      </c>
      <c r="I10" s="67">
        <v>2770000</v>
      </c>
      <c r="J10" s="67">
        <f t="shared" si="0"/>
        <v>16620000</v>
      </c>
    </row>
    <row r="11" spans="1:10" ht="36.75" customHeight="1">
      <c r="A11" s="64">
        <v>5</v>
      </c>
      <c r="B11" s="65" t="s">
        <v>20</v>
      </c>
      <c r="C11" s="65" t="s">
        <v>149</v>
      </c>
      <c r="D11" s="64" t="s">
        <v>14</v>
      </c>
      <c r="E11" s="66" t="s">
        <v>15</v>
      </c>
      <c r="F11" s="66" t="s">
        <v>145</v>
      </c>
      <c r="G11" s="66" t="s">
        <v>146</v>
      </c>
      <c r="H11" s="66">
        <v>6</v>
      </c>
      <c r="I11" s="67">
        <v>1160000</v>
      </c>
      <c r="J11" s="67">
        <f t="shared" si="0"/>
        <v>6960000</v>
      </c>
    </row>
    <row r="12" spans="1:10" ht="36.75" customHeight="1">
      <c r="A12" s="64">
        <v>6</v>
      </c>
      <c r="B12" s="65" t="s">
        <v>22</v>
      </c>
      <c r="C12" s="65" t="s">
        <v>150</v>
      </c>
      <c r="D12" s="64" t="s">
        <v>14</v>
      </c>
      <c r="E12" s="66" t="s">
        <v>23</v>
      </c>
      <c r="F12" s="66" t="s">
        <v>151</v>
      </c>
      <c r="G12" s="66" t="s">
        <v>152</v>
      </c>
      <c r="H12" s="66">
        <v>6</v>
      </c>
      <c r="I12" s="67">
        <v>4580000</v>
      </c>
      <c r="J12" s="67">
        <f t="shared" si="0"/>
        <v>27480000</v>
      </c>
    </row>
    <row r="13" spans="1:10" ht="36.75" customHeight="1">
      <c r="A13" s="64">
        <v>7</v>
      </c>
      <c r="B13" s="65" t="s">
        <v>33</v>
      </c>
      <c r="C13" s="65" t="s">
        <v>153</v>
      </c>
      <c r="D13" s="64" t="s">
        <v>10</v>
      </c>
      <c r="E13" s="66" t="s">
        <v>154</v>
      </c>
      <c r="F13" s="66" t="s">
        <v>155</v>
      </c>
      <c r="G13" s="66" t="s">
        <v>156</v>
      </c>
      <c r="H13" s="66">
        <v>16</v>
      </c>
      <c r="I13" s="67">
        <v>1369000</v>
      </c>
      <c r="J13" s="67">
        <f t="shared" si="0"/>
        <v>21904000</v>
      </c>
    </row>
    <row r="14" spans="1:10" ht="36.75" customHeight="1">
      <c r="A14" s="64">
        <v>8</v>
      </c>
      <c r="B14" s="65" t="s">
        <v>11</v>
      </c>
      <c r="C14" s="65" t="s">
        <v>157</v>
      </c>
      <c r="D14" s="64" t="s">
        <v>10</v>
      </c>
      <c r="E14" s="66" t="s">
        <v>158</v>
      </c>
      <c r="F14" s="66" t="s">
        <v>155</v>
      </c>
      <c r="G14" s="66" t="s">
        <v>156</v>
      </c>
      <c r="H14" s="66">
        <v>16</v>
      </c>
      <c r="I14" s="67">
        <v>843500</v>
      </c>
      <c r="J14" s="67">
        <f t="shared" si="0"/>
        <v>13496000</v>
      </c>
    </row>
    <row r="15" spans="1:10" ht="36.75" customHeight="1">
      <c r="A15" s="64">
        <v>9</v>
      </c>
      <c r="B15" s="65" t="s">
        <v>34</v>
      </c>
      <c r="C15" s="65" t="s">
        <v>159</v>
      </c>
      <c r="D15" s="64" t="s">
        <v>10</v>
      </c>
      <c r="E15" s="66" t="s">
        <v>158</v>
      </c>
      <c r="F15" s="66" t="s">
        <v>155</v>
      </c>
      <c r="G15" s="66" t="s">
        <v>156</v>
      </c>
      <c r="H15" s="66">
        <v>16</v>
      </c>
      <c r="I15" s="67">
        <v>1689000</v>
      </c>
      <c r="J15" s="67">
        <f t="shared" si="0"/>
        <v>27024000</v>
      </c>
    </row>
    <row r="16" spans="1:10" ht="38.25">
      <c r="A16" s="64">
        <v>10</v>
      </c>
      <c r="B16" s="65" t="s">
        <v>35</v>
      </c>
      <c r="C16" s="65" t="s">
        <v>160</v>
      </c>
      <c r="D16" s="64" t="s">
        <v>10</v>
      </c>
      <c r="E16" s="76" t="s">
        <v>161</v>
      </c>
      <c r="F16" s="66" t="s">
        <v>169</v>
      </c>
      <c r="G16" s="66" t="s">
        <v>156</v>
      </c>
      <c r="H16" s="66">
        <v>16</v>
      </c>
      <c r="I16" s="67">
        <v>3207000</v>
      </c>
      <c r="J16" s="67">
        <f t="shared" si="0"/>
        <v>51312000</v>
      </c>
    </row>
    <row r="17" spans="1:10" ht="38.25">
      <c r="A17" s="64">
        <v>11</v>
      </c>
      <c r="B17" s="65" t="s">
        <v>36</v>
      </c>
      <c r="C17" s="65" t="s">
        <v>163</v>
      </c>
      <c r="D17" s="64" t="s">
        <v>10</v>
      </c>
      <c r="E17" s="66" t="s">
        <v>162</v>
      </c>
      <c r="F17" s="66" t="s">
        <v>155</v>
      </c>
      <c r="G17" s="66" t="s">
        <v>156</v>
      </c>
      <c r="H17" s="66">
        <v>16</v>
      </c>
      <c r="I17" s="67">
        <v>2535000</v>
      </c>
      <c r="J17" s="67">
        <f t="shared" si="0"/>
        <v>40560000</v>
      </c>
    </row>
    <row r="18" spans="1:10" ht="38.25">
      <c r="A18" s="64">
        <v>12</v>
      </c>
      <c r="B18" s="65" t="s">
        <v>100</v>
      </c>
      <c r="C18" s="65" t="s">
        <v>165</v>
      </c>
      <c r="D18" s="64" t="s">
        <v>10</v>
      </c>
      <c r="E18" s="66" t="s">
        <v>164</v>
      </c>
      <c r="F18" s="66" t="s">
        <v>155</v>
      </c>
      <c r="G18" s="66" t="s">
        <v>156</v>
      </c>
      <c r="H18" s="66">
        <v>16</v>
      </c>
      <c r="I18" s="67">
        <v>1076000</v>
      </c>
      <c r="J18" s="67">
        <f t="shared" si="0"/>
        <v>17216000</v>
      </c>
    </row>
    <row r="19" spans="1:10" ht="38.25">
      <c r="A19" s="64">
        <v>13</v>
      </c>
      <c r="B19" s="65" t="s">
        <v>101</v>
      </c>
      <c r="C19" s="65" t="s">
        <v>166</v>
      </c>
      <c r="D19" s="64" t="s">
        <v>10</v>
      </c>
      <c r="E19" s="66" t="s">
        <v>164</v>
      </c>
      <c r="F19" s="66" t="s">
        <v>155</v>
      </c>
      <c r="G19" s="66" t="s">
        <v>156</v>
      </c>
      <c r="H19" s="66">
        <v>16</v>
      </c>
      <c r="I19" s="67">
        <v>1076000</v>
      </c>
      <c r="J19" s="67">
        <f t="shared" si="0"/>
        <v>17216000</v>
      </c>
    </row>
    <row r="20" spans="1:10" ht="36.75" customHeight="1">
      <c r="A20" s="60" t="s">
        <v>43</v>
      </c>
      <c r="B20" s="150" t="s">
        <v>44</v>
      </c>
      <c r="C20" s="151"/>
      <c r="D20" s="151"/>
      <c r="E20" s="151"/>
      <c r="F20" s="151"/>
      <c r="G20" s="151"/>
      <c r="H20" s="152"/>
      <c r="I20" s="70"/>
      <c r="J20" s="71">
        <f>SUM(J21:J25)</f>
        <v>27000000</v>
      </c>
    </row>
    <row r="21" spans="1:10" ht="36.75" customHeight="1">
      <c r="A21" s="64">
        <v>14</v>
      </c>
      <c r="B21" s="65" t="s">
        <v>46</v>
      </c>
      <c r="C21" s="65" t="s">
        <v>167</v>
      </c>
      <c r="D21" s="66" t="s">
        <v>45</v>
      </c>
      <c r="E21" s="66" t="s">
        <v>168</v>
      </c>
      <c r="F21" s="66" t="s">
        <v>169</v>
      </c>
      <c r="G21" s="66" t="s">
        <v>156</v>
      </c>
      <c r="H21" s="66">
        <v>100</v>
      </c>
      <c r="I21" s="67">
        <v>25000</v>
      </c>
      <c r="J21" s="67">
        <f>I21*H21</f>
        <v>2500000</v>
      </c>
    </row>
    <row r="22" spans="1:10" ht="36.75" customHeight="1">
      <c r="A22" s="64">
        <v>15</v>
      </c>
      <c r="B22" s="65" t="s">
        <v>112</v>
      </c>
      <c r="C22" s="65" t="s">
        <v>170</v>
      </c>
      <c r="D22" s="66" t="s">
        <v>45</v>
      </c>
      <c r="E22" s="66" t="s">
        <v>171</v>
      </c>
      <c r="F22" s="66" t="s">
        <v>172</v>
      </c>
      <c r="G22" s="66" t="s">
        <v>152</v>
      </c>
      <c r="H22" s="66">
        <v>150</v>
      </c>
      <c r="I22" s="67">
        <v>40000</v>
      </c>
      <c r="J22" s="67">
        <f>I22*H22</f>
        <v>6000000</v>
      </c>
    </row>
    <row r="23" spans="1:10" ht="36.75" customHeight="1">
      <c r="A23" s="64">
        <v>16</v>
      </c>
      <c r="B23" s="72" t="s">
        <v>98</v>
      </c>
      <c r="C23" s="72" t="s">
        <v>173</v>
      </c>
      <c r="D23" s="73" t="s">
        <v>45</v>
      </c>
      <c r="E23" s="96" t="s">
        <v>174</v>
      </c>
      <c r="F23" s="96" t="s">
        <v>175</v>
      </c>
      <c r="G23" s="96" t="s">
        <v>156</v>
      </c>
      <c r="H23" s="73">
        <v>100</v>
      </c>
      <c r="I23" s="67">
        <v>13000</v>
      </c>
      <c r="J23" s="67">
        <f>I23*H23</f>
        <v>1300000</v>
      </c>
    </row>
    <row r="24" spans="1:10" ht="36.75" customHeight="1">
      <c r="A24" s="64">
        <v>17</v>
      </c>
      <c r="B24" s="72" t="s">
        <v>102</v>
      </c>
      <c r="C24" s="72" t="s">
        <v>177</v>
      </c>
      <c r="D24" s="73" t="s">
        <v>45</v>
      </c>
      <c r="E24" s="96" t="s">
        <v>176</v>
      </c>
      <c r="F24" s="96" t="s">
        <v>175</v>
      </c>
      <c r="G24" s="96" t="s">
        <v>156</v>
      </c>
      <c r="H24" s="73">
        <v>200</v>
      </c>
      <c r="I24" s="67">
        <v>47000</v>
      </c>
      <c r="J24" s="67">
        <f>I24*H24</f>
        <v>9400000</v>
      </c>
    </row>
    <row r="25" spans="1:10" ht="36.75" customHeight="1">
      <c r="A25" s="64">
        <v>18</v>
      </c>
      <c r="B25" s="72" t="s">
        <v>103</v>
      </c>
      <c r="C25" s="72" t="s">
        <v>178</v>
      </c>
      <c r="D25" s="73" t="s">
        <v>45</v>
      </c>
      <c r="E25" s="96" t="s">
        <v>176</v>
      </c>
      <c r="F25" s="96" t="s">
        <v>175</v>
      </c>
      <c r="G25" s="96" t="s">
        <v>156</v>
      </c>
      <c r="H25" s="73">
        <v>200</v>
      </c>
      <c r="I25" s="67">
        <v>39000</v>
      </c>
      <c r="J25" s="67">
        <f>I25*H25</f>
        <v>7800000</v>
      </c>
    </row>
    <row r="26" spans="1:10" ht="36.75" customHeight="1">
      <c r="A26" s="61" t="s">
        <v>49</v>
      </c>
      <c r="B26" s="150" t="s">
        <v>50</v>
      </c>
      <c r="C26" s="151"/>
      <c r="D26" s="151"/>
      <c r="E26" s="151"/>
      <c r="F26" s="151"/>
      <c r="G26" s="151"/>
      <c r="H26" s="152"/>
      <c r="I26" s="71"/>
      <c r="J26" s="71">
        <f>SUM(J27:J29)</f>
        <v>28200000</v>
      </c>
    </row>
    <row r="27" spans="1:10" ht="51">
      <c r="A27" s="64">
        <v>19</v>
      </c>
      <c r="B27" s="74" t="s">
        <v>73</v>
      </c>
      <c r="C27" s="74" t="s">
        <v>179</v>
      </c>
      <c r="D27" s="66" t="s">
        <v>53</v>
      </c>
      <c r="E27" s="66" t="s">
        <v>180</v>
      </c>
      <c r="F27" s="66" t="s">
        <v>181</v>
      </c>
      <c r="G27" s="66" t="s">
        <v>143</v>
      </c>
      <c r="H27" s="66">
        <v>100</v>
      </c>
      <c r="I27" s="67">
        <v>220000</v>
      </c>
      <c r="J27" s="67">
        <f>I27*H27</f>
        <v>22000000</v>
      </c>
    </row>
    <row r="28" spans="1:10" ht="64.5" customHeight="1">
      <c r="A28" s="64">
        <v>20</v>
      </c>
      <c r="B28" s="74" t="s">
        <v>110</v>
      </c>
      <c r="C28" s="66" t="s">
        <v>182</v>
      </c>
      <c r="D28" s="66" t="s">
        <v>57</v>
      </c>
      <c r="E28" s="65" t="s">
        <v>183</v>
      </c>
      <c r="F28" s="66" t="s">
        <v>185</v>
      </c>
      <c r="G28" s="66" t="s">
        <v>186</v>
      </c>
      <c r="H28" s="75">
        <v>200</v>
      </c>
      <c r="I28" s="67">
        <v>26000</v>
      </c>
      <c r="J28" s="67">
        <f>I28*H28</f>
        <v>5200000</v>
      </c>
    </row>
    <row r="29" spans="1:10" ht="36.75" customHeight="1">
      <c r="A29" s="64">
        <v>21</v>
      </c>
      <c r="B29" s="74" t="s">
        <v>79</v>
      </c>
      <c r="C29" s="74" t="s">
        <v>184</v>
      </c>
      <c r="D29" s="66" t="s">
        <v>57</v>
      </c>
      <c r="E29" s="76" t="s">
        <v>183</v>
      </c>
      <c r="F29" s="66" t="s">
        <v>185</v>
      </c>
      <c r="G29" s="66" t="s">
        <v>186</v>
      </c>
      <c r="H29" s="66">
        <v>50</v>
      </c>
      <c r="I29" s="67">
        <v>20000</v>
      </c>
      <c r="J29" s="67">
        <f>I29*H29</f>
        <v>1000000</v>
      </c>
    </row>
    <row r="30" spans="1:10" s="1" customFormat="1" ht="36.75" customHeight="1">
      <c r="A30" s="145" t="s">
        <v>187</v>
      </c>
      <c r="B30" s="146"/>
      <c r="C30" s="147" t="s">
        <v>188</v>
      </c>
      <c r="D30" s="148"/>
      <c r="E30" s="149"/>
      <c r="F30" s="97"/>
      <c r="G30" s="97"/>
      <c r="H30" s="97"/>
      <c r="I30" s="97"/>
      <c r="J30" s="18">
        <f>J26+J20+J6</f>
        <v>369908000</v>
      </c>
    </row>
    <row r="31" spans="1:10" ht="36.75" customHeight="1">
      <c r="A31" s="139" t="s">
        <v>238</v>
      </c>
      <c r="B31" s="140"/>
      <c r="C31" s="140"/>
      <c r="D31" s="140"/>
      <c r="E31" s="140"/>
      <c r="F31" s="140"/>
      <c r="G31" s="140"/>
      <c r="H31" s="140"/>
      <c r="I31" s="140"/>
      <c r="J31" s="141"/>
    </row>
    <row r="70" spans="1:10" s="68" customFormat="1" ht="36.75" customHeight="1">
      <c r="A70" s="58"/>
      <c r="B70" s="76"/>
      <c r="C70" s="76"/>
      <c r="D70" s="58"/>
      <c r="E70" s="76"/>
      <c r="F70" s="76"/>
      <c r="G70" s="77"/>
      <c r="H70" s="77"/>
      <c r="I70" s="78"/>
      <c r="J70" s="78"/>
    </row>
    <row r="101" spans="1:10" s="81" customFormat="1" ht="36.75" customHeight="1">
      <c r="A101" s="58"/>
      <c r="B101" s="76"/>
      <c r="C101" s="76"/>
      <c r="D101" s="58"/>
      <c r="E101" s="76"/>
      <c r="F101" s="76"/>
      <c r="G101" s="77"/>
      <c r="H101" s="77"/>
      <c r="I101" s="78"/>
      <c r="J101" s="80"/>
    </row>
    <row r="102" spans="1:10" s="81" customFormat="1" ht="36.75" customHeight="1">
      <c r="A102" s="58"/>
      <c r="B102" s="76"/>
      <c r="C102" s="76"/>
      <c r="D102" s="58"/>
      <c r="E102" s="76"/>
      <c r="F102" s="76"/>
      <c r="G102" s="77"/>
      <c r="H102" s="77"/>
      <c r="I102" s="78"/>
      <c r="J102" s="80"/>
    </row>
    <row r="103" spans="1:10" s="81" customFormat="1" ht="36.75" customHeight="1">
      <c r="A103" s="58"/>
      <c r="B103" s="76"/>
      <c r="C103" s="76"/>
      <c r="D103" s="58"/>
      <c r="E103" s="76"/>
      <c r="F103" s="76"/>
      <c r="G103" s="77"/>
      <c r="H103" s="77"/>
      <c r="I103" s="78"/>
      <c r="J103" s="80"/>
    </row>
    <row r="104" spans="1:10" s="81" customFormat="1" ht="36.75" customHeight="1">
      <c r="A104" s="58"/>
      <c r="B104" s="76"/>
      <c r="C104" s="76"/>
      <c r="D104" s="58"/>
      <c r="E104" s="76"/>
      <c r="F104" s="76"/>
      <c r="G104" s="77"/>
      <c r="H104" s="77"/>
      <c r="I104" s="78"/>
      <c r="J104" s="80"/>
    </row>
    <row r="107" spans="1:10" s="81" customFormat="1" ht="36.75" customHeight="1">
      <c r="A107" s="58"/>
      <c r="B107" s="76"/>
      <c r="C107" s="76"/>
      <c r="D107" s="58"/>
      <c r="E107" s="76"/>
      <c r="F107" s="76"/>
      <c r="G107" s="77"/>
      <c r="H107" s="77"/>
      <c r="I107" s="78"/>
      <c r="J107" s="80"/>
    </row>
    <row r="109" spans="1:10" s="83" customFormat="1" ht="36.75" customHeight="1">
      <c r="A109" s="58"/>
      <c r="B109" s="76"/>
      <c r="C109" s="76"/>
      <c r="D109" s="58"/>
      <c r="E109" s="76"/>
      <c r="F109" s="76"/>
      <c r="G109" s="77"/>
      <c r="H109" s="77"/>
      <c r="I109" s="78"/>
      <c r="J109" s="82"/>
    </row>
    <row r="110" spans="1:10" s="85" customFormat="1" ht="36.75" customHeight="1">
      <c r="A110" s="58"/>
      <c r="B110" s="76"/>
      <c r="C110" s="76"/>
      <c r="D110" s="58"/>
      <c r="E110" s="76"/>
      <c r="F110" s="76"/>
      <c r="G110" s="77"/>
      <c r="H110" s="77"/>
      <c r="I110" s="78"/>
      <c r="J110" s="84"/>
    </row>
  </sheetData>
  <sheetProtection/>
  <mergeCells count="10">
    <mergeCell ref="A31:J31"/>
    <mergeCell ref="A1:J1"/>
    <mergeCell ref="A2:J2"/>
    <mergeCell ref="A3:J3"/>
    <mergeCell ref="A4:J4"/>
    <mergeCell ref="A30:B30"/>
    <mergeCell ref="C30:E30"/>
    <mergeCell ref="B26:H26"/>
    <mergeCell ref="B20:H20"/>
    <mergeCell ref="B6:G6"/>
  </mergeCells>
  <printOptions/>
  <pageMargins left="0.5" right="0.5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2"/>
  <sheetViews>
    <sheetView zoomScalePageLayoutView="0" workbookViewId="0" topLeftCell="A1">
      <selection activeCell="A1" sqref="A1:IV4"/>
    </sheetView>
  </sheetViews>
  <sheetFormatPr defaultColWidth="9.140625" defaultRowHeight="36.75" customHeight="1"/>
  <cols>
    <col min="1" max="1" width="5.140625" style="58" customWidth="1"/>
    <col min="2" max="2" width="23.00390625" style="76" customWidth="1"/>
    <col min="3" max="3" width="22.7109375" style="76" customWidth="1"/>
    <col min="4" max="4" width="9.00390625" style="58" customWidth="1"/>
    <col min="5" max="5" width="13.57421875" style="76" customWidth="1"/>
    <col min="6" max="6" width="14.421875" style="76" customWidth="1"/>
    <col min="7" max="7" width="13.28125" style="76" customWidth="1"/>
    <col min="8" max="8" width="8.7109375" style="77" customWidth="1"/>
    <col min="9" max="9" width="10.421875" style="79" customWidth="1"/>
    <col min="10" max="10" width="15.00390625" style="79" customWidth="1"/>
    <col min="11" max="16384" width="9.140625" style="58" customWidth="1"/>
  </cols>
  <sheetData>
    <row r="1" spans="1:10" s="118" customFormat="1" ht="31.5" customHeight="1">
      <c r="A1" s="160" t="s">
        <v>119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s="1" customFormat="1" ht="29.25" customHeight="1">
      <c r="A2" s="161" t="s">
        <v>120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s="1" customFormat="1" ht="36.75" customHeight="1">
      <c r="A3" s="162" t="s">
        <v>239</v>
      </c>
      <c r="B3" s="162"/>
      <c r="C3" s="162"/>
      <c r="D3" s="162"/>
      <c r="E3" s="162"/>
      <c r="F3" s="162"/>
      <c r="G3" s="162"/>
      <c r="H3" s="162"/>
      <c r="I3" s="162"/>
      <c r="J3" s="162"/>
    </row>
    <row r="4" spans="1:10" s="1" customFormat="1" ht="22.5" customHeight="1">
      <c r="A4" s="144" t="s">
        <v>138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0" s="59" customFormat="1" ht="36.75" customHeight="1">
      <c r="A5" s="121" t="s">
        <v>0</v>
      </c>
      <c r="B5" s="121" t="s">
        <v>1</v>
      </c>
      <c r="C5" s="121" t="s">
        <v>132</v>
      </c>
      <c r="D5" s="122" t="s">
        <v>2</v>
      </c>
      <c r="E5" s="121" t="s">
        <v>3</v>
      </c>
      <c r="F5" s="121" t="s">
        <v>133</v>
      </c>
      <c r="G5" s="121" t="s">
        <v>139</v>
      </c>
      <c r="H5" s="121" t="s">
        <v>4</v>
      </c>
      <c r="I5" s="63" t="s">
        <v>135</v>
      </c>
      <c r="J5" s="63" t="s">
        <v>6</v>
      </c>
    </row>
    <row r="6" spans="1:10" s="59" customFormat="1" ht="36.75" customHeight="1">
      <c r="A6" s="122" t="s">
        <v>7</v>
      </c>
      <c r="B6" s="158" t="s">
        <v>8</v>
      </c>
      <c r="C6" s="159"/>
      <c r="D6" s="122"/>
      <c r="E6" s="121"/>
      <c r="F6" s="121"/>
      <c r="G6" s="121"/>
      <c r="H6" s="121" t="s">
        <v>9</v>
      </c>
      <c r="I6" s="63"/>
      <c r="J6" s="63">
        <f>SUM(J7:J7)</f>
        <v>1200000</v>
      </c>
    </row>
    <row r="7" spans="1:10" ht="36.75" customHeight="1">
      <c r="A7" s="64">
        <v>1</v>
      </c>
      <c r="B7" s="65" t="s">
        <v>25</v>
      </c>
      <c r="C7" s="65" t="s">
        <v>25</v>
      </c>
      <c r="D7" s="66" t="s">
        <v>17</v>
      </c>
      <c r="E7" s="66" t="s">
        <v>104</v>
      </c>
      <c r="F7" s="66" t="s">
        <v>189</v>
      </c>
      <c r="G7" s="66" t="s">
        <v>190</v>
      </c>
      <c r="H7" s="66">
        <v>10</v>
      </c>
      <c r="I7" s="69">
        <v>120000</v>
      </c>
      <c r="J7" s="67">
        <f>I7*H7</f>
        <v>1200000</v>
      </c>
    </row>
    <row r="8" spans="1:14" ht="36.75" customHeight="1">
      <c r="A8" s="121" t="s">
        <v>49</v>
      </c>
      <c r="B8" s="158" t="s">
        <v>50</v>
      </c>
      <c r="C8" s="159"/>
      <c r="D8" s="122"/>
      <c r="E8" s="121"/>
      <c r="F8" s="121"/>
      <c r="G8" s="121"/>
      <c r="H8" s="121"/>
      <c r="I8" s="69"/>
      <c r="J8" s="71">
        <f>SUM(J9:J27)</f>
        <v>285245000</v>
      </c>
      <c r="N8" s="120"/>
    </row>
    <row r="9" spans="1:10" ht="36.75" customHeight="1">
      <c r="A9" s="64">
        <v>2</v>
      </c>
      <c r="B9" s="65" t="s">
        <v>52</v>
      </c>
      <c r="C9" s="65" t="s">
        <v>191</v>
      </c>
      <c r="D9" s="66" t="s">
        <v>53</v>
      </c>
      <c r="E9" s="66" t="s">
        <v>192</v>
      </c>
      <c r="F9" s="66" t="s">
        <v>193</v>
      </c>
      <c r="G9" s="66" t="s">
        <v>190</v>
      </c>
      <c r="H9" s="75">
        <v>40000</v>
      </c>
      <c r="I9" s="69">
        <v>210</v>
      </c>
      <c r="J9" s="67">
        <f aca="true" t="shared" si="0" ref="J9:J27">I9*H9</f>
        <v>8400000</v>
      </c>
    </row>
    <row r="10" spans="1:10" ht="38.25">
      <c r="A10" s="64">
        <v>3</v>
      </c>
      <c r="B10" s="65" t="s">
        <v>105</v>
      </c>
      <c r="C10" s="65" t="s">
        <v>194</v>
      </c>
      <c r="D10" s="66" t="s">
        <v>54</v>
      </c>
      <c r="E10" s="66" t="s">
        <v>195</v>
      </c>
      <c r="F10" s="66" t="s">
        <v>196</v>
      </c>
      <c r="G10" s="66" t="s">
        <v>197</v>
      </c>
      <c r="H10" s="75">
        <v>3000</v>
      </c>
      <c r="I10" s="69">
        <v>16000</v>
      </c>
      <c r="J10" s="67">
        <f t="shared" si="0"/>
        <v>48000000</v>
      </c>
    </row>
    <row r="11" spans="1:10" ht="51">
      <c r="A11" s="64">
        <v>4</v>
      </c>
      <c r="B11" s="65" t="s">
        <v>55</v>
      </c>
      <c r="C11" s="65" t="s">
        <v>55</v>
      </c>
      <c r="D11" s="66" t="s">
        <v>54</v>
      </c>
      <c r="E11" s="66" t="s">
        <v>195</v>
      </c>
      <c r="F11" s="66" t="s">
        <v>198</v>
      </c>
      <c r="G11" s="66" t="s">
        <v>190</v>
      </c>
      <c r="H11" s="75">
        <v>150</v>
      </c>
      <c r="I11" s="69">
        <v>14000</v>
      </c>
      <c r="J11" s="67">
        <f t="shared" si="0"/>
        <v>2100000</v>
      </c>
    </row>
    <row r="12" spans="1:10" ht="25.5">
      <c r="A12" s="64">
        <v>5</v>
      </c>
      <c r="B12" s="65" t="s">
        <v>56</v>
      </c>
      <c r="C12" s="65" t="s">
        <v>199</v>
      </c>
      <c r="D12" s="66" t="s">
        <v>57</v>
      </c>
      <c r="E12" s="66" t="s">
        <v>200</v>
      </c>
      <c r="F12" s="66" t="s">
        <v>201</v>
      </c>
      <c r="G12" s="66" t="s">
        <v>190</v>
      </c>
      <c r="H12" s="75">
        <v>1000</v>
      </c>
      <c r="I12" s="69">
        <v>1150</v>
      </c>
      <c r="J12" s="67">
        <f t="shared" si="0"/>
        <v>1150000</v>
      </c>
    </row>
    <row r="13" spans="1:10" ht="36.75" customHeight="1">
      <c r="A13" s="64">
        <v>6</v>
      </c>
      <c r="B13" s="65" t="s">
        <v>62</v>
      </c>
      <c r="C13" s="65" t="s">
        <v>202</v>
      </c>
      <c r="D13" s="66" t="s">
        <v>61</v>
      </c>
      <c r="E13" s="66" t="s">
        <v>203</v>
      </c>
      <c r="F13" s="66" t="s">
        <v>204</v>
      </c>
      <c r="G13" s="66" t="s">
        <v>190</v>
      </c>
      <c r="H13" s="66">
        <v>240</v>
      </c>
      <c r="I13" s="69">
        <v>157000</v>
      </c>
      <c r="J13" s="67">
        <f t="shared" si="0"/>
        <v>37680000</v>
      </c>
    </row>
    <row r="14" spans="1:10" ht="38.25">
      <c r="A14" s="64">
        <v>7</v>
      </c>
      <c r="B14" s="74" t="s">
        <v>63</v>
      </c>
      <c r="C14" s="74" t="s">
        <v>205</v>
      </c>
      <c r="D14" s="66" t="s">
        <v>64</v>
      </c>
      <c r="E14" s="66" t="s">
        <v>206</v>
      </c>
      <c r="F14" s="66" t="s">
        <v>207</v>
      </c>
      <c r="G14" s="66" t="s">
        <v>190</v>
      </c>
      <c r="H14" s="75">
        <v>1200</v>
      </c>
      <c r="I14" s="69">
        <v>23000</v>
      </c>
      <c r="J14" s="67">
        <f t="shared" si="0"/>
        <v>27600000</v>
      </c>
    </row>
    <row r="15" spans="1:10" ht="36.75" customHeight="1">
      <c r="A15" s="64">
        <v>8</v>
      </c>
      <c r="B15" s="74" t="s">
        <v>67</v>
      </c>
      <c r="C15" s="74" t="s">
        <v>208</v>
      </c>
      <c r="D15" s="66" t="s">
        <v>24</v>
      </c>
      <c r="E15" s="66" t="s">
        <v>209</v>
      </c>
      <c r="F15" s="66" t="s">
        <v>210</v>
      </c>
      <c r="G15" s="66" t="s">
        <v>152</v>
      </c>
      <c r="H15" s="75">
        <v>700</v>
      </c>
      <c r="I15" s="69">
        <v>3000</v>
      </c>
      <c r="J15" s="67">
        <f t="shared" si="0"/>
        <v>2100000</v>
      </c>
    </row>
    <row r="16" spans="1:10" ht="36.75" customHeight="1">
      <c r="A16" s="64">
        <v>9</v>
      </c>
      <c r="B16" s="74" t="s">
        <v>70</v>
      </c>
      <c r="C16" s="74" t="s">
        <v>211</v>
      </c>
      <c r="D16" s="66" t="s">
        <v>24</v>
      </c>
      <c r="E16" s="66" t="s">
        <v>209</v>
      </c>
      <c r="F16" s="66" t="s">
        <v>210</v>
      </c>
      <c r="G16" s="66" t="s">
        <v>152</v>
      </c>
      <c r="H16" s="75">
        <v>3000</v>
      </c>
      <c r="I16" s="69">
        <v>4700</v>
      </c>
      <c r="J16" s="67">
        <f t="shared" si="0"/>
        <v>14100000</v>
      </c>
    </row>
    <row r="17" spans="1:10" ht="36.75" customHeight="1">
      <c r="A17" s="64">
        <v>10</v>
      </c>
      <c r="B17" s="74" t="s">
        <v>71</v>
      </c>
      <c r="C17" s="74" t="s">
        <v>212</v>
      </c>
      <c r="D17" s="66" t="s">
        <v>24</v>
      </c>
      <c r="E17" s="66" t="s">
        <v>209</v>
      </c>
      <c r="F17" s="66" t="s">
        <v>210</v>
      </c>
      <c r="G17" s="66" t="s">
        <v>152</v>
      </c>
      <c r="H17" s="75">
        <v>50</v>
      </c>
      <c r="I17" s="69">
        <v>9000</v>
      </c>
      <c r="J17" s="67">
        <f t="shared" si="0"/>
        <v>450000</v>
      </c>
    </row>
    <row r="18" spans="1:10" ht="36.75" customHeight="1">
      <c r="A18" s="64">
        <v>11</v>
      </c>
      <c r="B18" s="74" t="s">
        <v>72</v>
      </c>
      <c r="C18" s="74" t="s">
        <v>213</v>
      </c>
      <c r="D18" s="66" t="s">
        <v>51</v>
      </c>
      <c r="E18" s="66" t="s">
        <v>214</v>
      </c>
      <c r="F18" s="66" t="s">
        <v>215</v>
      </c>
      <c r="G18" s="66" t="s">
        <v>190</v>
      </c>
      <c r="H18" s="106">
        <v>30000</v>
      </c>
      <c r="I18" s="69">
        <v>265</v>
      </c>
      <c r="J18" s="67">
        <f t="shared" si="0"/>
        <v>7950000</v>
      </c>
    </row>
    <row r="19" spans="1:10" ht="36.75" customHeight="1">
      <c r="A19" s="64">
        <v>12</v>
      </c>
      <c r="B19" s="74" t="s">
        <v>74</v>
      </c>
      <c r="C19" s="74" t="s">
        <v>216</v>
      </c>
      <c r="D19" s="66" t="s">
        <v>75</v>
      </c>
      <c r="E19" s="66" t="s">
        <v>217</v>
      </c>
      <c r="F19" s="66" t="s">
        <v>204</v>
      </c>
      <c r="G19" s="66" t="s">
        <v>190</v>
      </c>
      <c r="H19" s="66">
        <v>50</v>
      </c>
      <c r="I19" s="69">
        <v>5500</v>
      </c>
      <c r="J19" s="67">
        <f t="shared" si="0"/>
        <v>275000</v>
      </c>
    </row>
    <row r="20" spans="1:10" ht="36.75" customHeight="1">
      <c r="A20" s="64">
        <v>13</v>
      </c>
      <c r="B20" s="65" t="s">
        <v>76</v>
      </c>
      <c r="C20" s="65" t="s">
        <v>218</v>
      </c>
      <c r="D20" s="66" t="s">
        <v>77</v>
      </c>
      <c r="E20" s="66" t="s">
        <v>217</v>
      </c>
      <c r="F20" s="66" t="s">
        <v>219</v>
      </c>
      <c r="G20" s="66" t="s">
        <v>190</v>
      </c>
      <c r="H20" s="66">
        <v>100</v>
      </c>
      <c r="I20" s="69">
        <v>13500</v>
      </c>
      <c r="J20" s="67">
        <f t="shared" si="0"/>
        <v>1350000</v>
      </c>
    </row>
    <row r="21" spans="1:10" ht="36.75" customHeight="1">
      <c r="A21" s="64">
        <v>14</v>
      </c>
      <c r="B21" s="65" t="s">
        <v>78</v>
      </c>
      <c r="C21" s="65" t="s">
        <v>220</v>
      </c>
      <c r="D21" s="66" t="s">
        <v>77</v>
      </c>
      <c r="E21" s="66" t="s">
        <v>221</v>
      </c>
      <c r="F21" s="66" t="s">
        <v>222</v>
      </c>
      <c r="G21" s="66" t="s">
        <v>186</v>
      </c>
      <c r="H21" s="75">
        <v>100000</v>
      </c>
      <c r="I21" s="69">
        <v>1090</v>
      </c>
      <c r="J21" s="67">
        <f t="shared" si="0"/>
        <v>109000000</v>
      </c>
    </row>
    <row r="22" spans="1:10" ht="36.75" customHeight="1">
      <c r="A22" s="64">
        <v>15</v>
      </c>
      <c r="B22" s="65" t="s">
        <v>108</v>
      </c>
      <c r="C22" s="65" t="s">
        <v>223</v>
      </c>
      <c r="D22" s="66" t="s">
        <v>51</v>
      </c>
      <c r="E22" s="66" t="s">
        <v>224</v>
      </c>
      <c r="F22" s="66" t="s">
        <v>210</v>
      </c>
      <c r="G22" s="66" t="s">
        <v>152</v>
      </c>
      <c r="H22" s="75">
        <v>2000</v>
      </c>
      <c r="I22" s="69">
        <v>1200</v>
      </c>
      <c r="J22" s="67">
        <f t="shared" si="0"/>
        <v>2400000</v>
      </c>
    </row>
    <row r="23" spans="1:10" ht="36.75" customHeight="1">
      <c r="A23" s="64">
        <v>16</v>
      </c>
      <c r="B23" s="74" t="s">
        <v>81</v>
      </c>
      <c r="C23" s="74" t="s">
        <v>225</v>
      </c>
      <c r="D23" s="66" t="s">
        <v>51</v>
      </c>
      <c r="E23" s="66" t="s">
        <v>226</v>
      </c>
      <c r="F23" s="66" t="s">
        <v>210</v>
      </c>
      <c r="G23" s="66" t="s">
        <v>152</v>
      </c>
      <c r="H23" s="75">
        <v>1000</v>
      </c>
      <c r="I23" s="69">
        <v>1400</v>
      </c>
      <c r="J23" s="67">
        <f t="shared" si="0"/>
        <v>1400000</v>
      </c>
    </row>
    <row r="24" spans="1:10" ht="36.75" customHeight="1">
      <c r="A24" s="64">
        <v>17</v>
      </c>
      <c r="B24" s="65" t="s">
        <v>83</v>
      </c>
      <c r="C24" s="65" t="s">
        <v>227</v>
      </c>
      <c r="D24" s="66" t="s">
        <v>51</v>
      </c>
      <c r="E24" s="66" t="s">
        <v>228</v>
      </c>
      <c r="F24" s="66" t="s">
        <v>210</v>
      </c>
      <c r="G24" s="66" t="s">
        <v>152</v>
      </c>
      <c r="H24" s="75">
        <v>2000</v>
      </c>
      <c r="I24" s="69">
        <v>220</v>
      </c>
      <c r="J24" s="67">
        <f t="shared" si="0"/>
        <v>440000</v>
      </c>
    </row>
    <row r="25" spans="1:10" ht="36.75" customHeight="1">
      <c r="A25" s="64">
        <v>18</v>
      </c>
      <c r="B25" s="74" t="s">
        <v>87</v>
      </c>
      <c r="C25" s="74" t="s">
        <v>229</v>
      </c>
      <c r="D25" s="66" t="s">
        <v>51</v>
      </c>
      <c r="E25" s="66" t="s">
        <v>230</v>
      </c>
      <c r="F25" s="66" t="s">
        <v>210</v>
      </c>
      <c r="G25" s="66" t="s">
        <v>152</v>
      </c>
      <c r="H25" s="75">
        <v>500</v>
      </c>
      <c r="I25" s="69">
        <v>16500</v>
      </c>
      <c r="J25" s="67">
        <f t="shared" si="0"/>
        <v>8250000</v>
      </c>
    </row>
    <row r="26" spans="1:10" ht="36.75" customHeight="1">
      <c r="A26" s="64">
        <v>19</v>
      </c>
      <c r="B26" s="74" t="s">
        <v>90</v>
      </c>
      <c r="C26" s="74" t="s">
        <v>231</v>
      </c>
      <c r="D26" s="66" t="s">
        <v>24</v>
      </c>
      <c r="E26" s="66" t="s">
        <v>230</v>
      </c>
      <c r="F26" s="66" t="s">
        <v>210</v>
      </c>
      <c r="G26" s="66" t="s">
        <v>152</v>
      </c>
      <c r="H26" s="75">
        <v>200</v>
      </c>
      <c r="I26" s="69">
        <v>13000</v>
      </c>
      <c r="J26" s="67">
        <f t="shared" si="0"/>
        <v>2600000</v>
      </c>
    </row>
    <row r="27" spans="1:10" ht="36.75" customHeight="1">
      <c r="A27" s="64">
        <v>20</v>
      </c>
      <c r="B27" s="74" t="s">
        <v>95</v>
      </c>
      <c r="C27" s="74"/>
      <c r="D27" s="66" t="s">
        <v>51</v>
      </c>
      <c r="E27" s="66" t="s">
        <v>230</v>
      </c>
      <c r="F27" s="66" t="s">
        <v>210</v>
      </c>
      <c r="G27" s="66" t="s">
        <v>152</v>
      </c>
      <c r="H27" s="75">
        <v>2000</v>
      </c>
      <c r="I27" s="69">
        <v>5000</v>
      </c>
      <c r="J27" s="67">
        <f t="shared" si="0"/>
        <v>10000000</v>
      </c>
    </row>
    <row r="28" spans="1:10" ht="36.75" customHeight="1">
      <c r="A28" s="153" t="s">
        <v>232</v>
      </c>
      <c r="B28" s="154"/>
      <c r="C28" s="123"/>
      <c r="D28" s="123"/>
      <c r="E28" s="123"/>
      <c r="F28" s="122"/>
      <c r="G28" s="122"/>
      <c r="H28" s="75"/>
      <c r="I28" s="69"/>
      <c r="J28" s="71">
        <f>J8+J6</f>
        <v>286445000</v>
      </c>
    </row>
    <row r="29" spans="1:10" ht="36.75" customHeight="1">
      <c r="A29" s="155" t="s">
        <v>233</v>
      </c>
      <c r="B29" s="156"/>
      <c r="C29" s="156"/>
      <c r="D29" s="156"/>
      <c r="E29" s="156"/>
      <c r="F29" s="156"/>
      <c r="G29" s="156"/>
      <c r="H29" s="156"/>
      <c r="I29" s="156"/>
      <c r="J29" s="157"/>
    </row>
    <row r="72" spans="1:10" s="68" customFormat="1" ht="36.75" customHeight="1">
      <c r="A72" s="58"/>
      <c r="B72" s="76"/>
      <c r="C72" s="76"/>
      <c r="D72" s="58"/>
      <c r="E72" s="76"/>
      <c r="F72" s="76"/>
      <c r="G72" s="76"/>
      <c r="H72" s="77"/>
      <c r="I72" s="124"/>
      <c r="J72" s="78"/>
    </row>
    <row r="103" spans="1:10" s="81" customFormat="1" ht="36.75" customHeight="1">
      <c r="A103" s="58"/>
      <c r="B103" s="76"/>
      <c r="C103" s="76"/>
      <c r="D103" s="58"/>
      <c r="E103" s="76"/>
      <c r="F103" s="76"/>
      <c r="G103" s="76"/>
      <c r="H103" s="77"/>
      <c r="I103" s="80"/>
      <c r="J103" s="80"/>
    </row>
    <row r="104" spans="1:10" s="81" customFormat="1" ht="36.75" customHeight="1">
      <c r="A104" s="58"/>
      <c r="B104" s="76"/>
      <c r="C104" s="76"/>
      <c r="D104" s="58"/>
      <c r="E104" s="76"/>
      <c r="F104" s="76"/>
      <c r="G104" s="76"/>
      <c r="H104" s="77"/>
      <c r="I104" s="80"/>
      <c r="J104" s="80"/>
    </row>
    <row r="105" spans="1:10" s="81" customFormat="1" ht="36.75" customHeight="1">
      <c r="A105" s="58"/>
      <c r="B105" s="76"/>
      <c r="C105" s="76"/>
      <c r="D105" s="58"/>
      <c r="E105" s="76"/>
      <c r="F105" s="76"/>
      <c r="G105" s="76"/>
      <c r="H105" s="77"/>
      <c r="I105" s="80"/>
      <c r="J105" s="80"/>
    </row>
    <row r="106" spans="1:10" s="81" customFormat="1" ht="36.75" customHeight="1">
      <c r="A106" s="58"/>
      <c r="B106" s="76"/>
      <c r="C106" s="76"/>
      <c r="D106" s="58"/>
      <c r="E106" s="76"/>
      <c r="F106" s="76"/>
      <c r="G106" s="76"/>
      <c r="H106" s="77"/>
      <c r="I106" s="80"/>
      <c r="J106" s="80"/>
    </row>
    <row r="109" spans="1:10" s="81" customFormat="1" ht="36.75" customHeight="1">
      <c r="A109" s="58"/>
      <c r="B109" s="76"/>
      <c r="C109" s="76"/>
      <c r="D109" s="58"/>
      <c r="E109" s="76"/>
      <c r="F109" s="76"/>
      <c r="G109" s="76"/>
      <c r="H109" s="77"/>
      <c r="I109" s="80"/>
      <c r="J109" s="80"/>
    </row>
    <row r="111" spans="1:10" s="83" customFormat="1" ht="36.75" customHeight="1">
      <c r="A111" s="58"/>
      <c r="B111" s="76"/>
      <c r="C111" s="76"/>
      <c r="D111" s="58"/>
      <c r="E111" s="76"/>
      <c r="F111" s="76"/>
      <c r="G111" s="76"/>
      <c r="H111" s="77"/>
      <c r="I111" s="125"/>
      <c r="J111" s="82"/>
    </row>
    <row r="112" spans="1:10" s="85" customFormat="1" ht="36.75" customHeight="1">
      <c r="A112" s="58"/>
      <c r="B112" s="76"/>
      <c r="C112" s="76"/>
      <c r="D112" s="58"/>
      <c r="E112" s="76"/>
      <c r="F112" s="76"/>
      <c r="G112" s="76"/>
      <c r="H112" s="77"/>
      <c r="I112" s="126"/>
      <c r="J112" s="84"/>
    </row>
  </sheetData>
  <sheetProtection/>
  <mergeCells count="8">
    <mergeCell ref="A28:B28"/>
    <mergeCell ref="A29:J29"/>
    <mergeCell ref="B6:C6"/>
    <mergeCell ref="B8:C8"/>
    <mergeCell ref="A1:J1"/>
    <mergeCell ref="A2:J2"/>
    <mergeCell ref="A3:J3"/>
    <mergeCell ref="A4:J4"/>
  </mergeCells>
  <printOptions/>
  <pageMargins left="0.5" right="0.5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49">
      <selection activeCell="B36" sqref="B36:H36"/>
    </sheetView>
  </sheetViews>
  <sheetFormatPr defaultColWidth="9.140625" defaultRowHeight="15"/>
  <cols>
    <col min="1" max="1" width="6.00390625" style="58" customWidth="1"/>
    <col min="2" max="2" width="28.00390625" style="76" customWidth="1"/>
    <col min="3" max="3" width="18.00390625" style="117" customWidth="1"/>
    <col min="4" max="4" width="10.140625" style="58" customWidth="1"/>
    <col min="5" max="5" width="12.28125" style="76" customWidth="1"/>
    <col min="6" max="6" width="11.57421875" style="76" customWidth="1"/>
    <col min="7" max="7" width="10.7109375" style="77" customWidth="1"/>
    <col min="8" max="8" width="8.57421875" style="77" customWidth="1"/>
    <col min="9" max="9" width="14.421875" style="78" customWidth="1"/>
    <col min="10" max="10" width="16.140625" style="79" customWidth="1"/>
    <col min="11" max="16384" width="9.140625" style="108" customWidth="1"/>
  </cols>
  <sheetData>
    <row r="1" spans="1:10" s="107" customFormat="1" ht="15.75">
      <c r="A1" s="164" t="s">
        <v>136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0" s="107" customFormat="1" ht="15.75">
      <c r="A2" s="132" t="s">
        <v>137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s="107" customFormat="1" ht="40.5" customHeight="1">
      <c r="A3" s="143" t="s">
        <v>240</v>
      </c>
      <c r="B3" s="143"/>
      <c r="C3" s="143"/>
      <c r="D3" s="143"/>
      <c r="E3" s="143"/>
      <c r="F3" s="143"/>
      <c r="G3" s="143"/>
      <c r="H3" s="143"/>
      <c r="I3" s="143"/>
      <c r="J3" s="143"/>
    </row>
    <row r="4" spans="1:10" s="107" customFormat="1" ht="15.75">
      <c r="A4" s="144" t="s">
        <v>241</v>
      </c>
      <c r="B4" s="144"/>
      <c r="C4" s="144"/>
      <c r="D4" s="144"/>
      <c r="E4" s="144"/>
      <c r="F4" s="144"/>
      <c r="G4" s="144"/>
      <c r="H4" s="144"/>
      <c r="I4" s="144"/>
      <c r="J4" s="144"/>
    </row>
    <row r="5" spans="1:10" s="107" customFormat="1" ht="31.5">
      <c r="A5" s="17" t="s">
        <v>0</v>
      </c>
      <c r="B5" s="17" t="s">
        <v>1</v>
      </c>
      <c r="C5" s="113" t="s">
        <v>132</v>
      </c>
      <c r="D5" s="55" t="s">
        <v>2</v>
      </c>
      <c r="E5" s="17" t="s">
        <v>3</v>
      </c>
      <c r="F5" s="17" t="s">
        <v>133</v>
      </c>
      <c r="G5" s="17" t="s">
        <v>134</v>
      </c>
      <c r="H5" s="17" t="s">
        <v>4</v>
      </c>
      <c r="I5" s="98" t="s">
        <v>135</v>
      </c>
      <c r="J5" s="98" t="s">
        <v>6</v>
      </c>
    </row>
    <row r="6" spans="1:10" s="107" customFormat="1" ht="15.75">
      <c r="A6" s="55" t="s">
        <v>7</v>
      </c>
      <c r="B6" s="165" t="s">
        <v>8</v>
      </c>
      <c r="C6" s="166"/>
      <c r="D6" s="166"/>
      <c r="E6" s="166"/>
      <c r="F6" s="166"/>
      <c r="G6" s="167"/>
      <c r="H6" s="109" t="s">
        <v>9</v>
      </c>
      <c r="I6" s="39"/>
      <c r="J6" s="110">
        <f>SUM(J8:J22)</f>
        <v>315908000</v>
      </c>
    </row>
    <row r="7" spans="1:10" s="107" customFormat="1" ht="15.75">
      <c r="A7" s="55"/>
      <c r="B7" s="168" t="s">
        <v>234</v>
      </c>
      <c r="C7" s="169"/>
      <c r="D7" s="169"/>
      <c r="E7" s="169"/>
      <c r="F7" s="169"/>
      <c r="G7" s="169"/>
      <c r="H7" s="170"/>
      <c r="I7" s="18"/>
      <c r="J7" s="18"/>
    </row>
    <row r="8" spans="1:10" ht="38.25">
      <c r="A8" s="64">
        <v>1</v>
      </c>
      <c r="B8" s="65" t="s">
        <v>12</v>
      </c>
      <c r="C8" s="114" t="s">
        <v>140</v>
      </c>
      <c r="D8" s="64" t="s">
        <v>10</v>
      </c>
      <c r="E8" s="66" t="s">
        <v>141</v>
      </c>
      <c r="F8" s="66" t="s">
        <v>142</v>
      </c>
      <c r="G8" s="66" t="s">
        <v>143</v>
      </c>
      <c r="H8" s="66">
        <v>7</v>
      </c>
      <c r="I8" s="67">
        <v>4460000</v>
      </c>
      <c r="J8" s="67">
        <f aca="true" t="shared" si="0" ref="J8:J20">I8*H8</f>
        <v>31220000</v>
      </c>
    </row>
    <row r="9" spans="1:10" ht="12.75">
      <c r="A9" s="64">
        <v>2</v>
      </c>
      <c r="B9" s="65" t="s">
        <v>13</v>
      </c>
      <c r="C9" s="74" t="s">
        <v>144</v>
      </c>
      <c r="D9" s="64" t="s">
        <v>14</v>
      </c>
      <c r="E9" s="66" t="s">
        <v>23</v>
      </c>
      <c r="F9" s="66" t="s">
        <v>145</v>
      </c>
      <c r="G9" s="66" t="s">
        <v>146</v>
      </c>
      <c r="H9" s="66">
        <v>5</v>
      </c>
      <c r="I9" s="67">
        <v>1750000</v>
      </c>
      <c r="J9" s="67">
        <f t="shared" si="0"/>
        <v>8750000</v>
      </c>
    </row>
    <row r="10" spans="1:10" ht="12.75">
      <c r="A10" s="64">
        <v>3</v>
      </c>
      <c r="B10" s="65" t="s">
        <v>16</v>
      </c>
      <c r="C10" s="74" t="s">
        <v>147</v>
      </c>
      <c r="D10" s="64" t="s">
        <v>17</v>
      </c>
      <c r="E10" s="66" t="s">
        <v>18</v>
      </c>
      <c r="F10" s="66" t="s">
        <v>145</v>
      </c>
      <c r="G10" s="66" t="s">
        <v>146</v>
      </c>
      <c r="H10" s="66">
        <v>15</v>
      </c>
      <c r="I10" s="67">
        <v>2330000</v>
      </c>
      <c r="J10" s="67">
        <f t="shared" si="0"/>
        <v>34950000</v>
      </c>
    </row>
    <row r="11" spans="1:10" ht="12.75">
      <c r="A11" s="64">
        <v>4</v>
      </c>
      <c r="B11" s="65" t="s">
        <v>19</v>
      </c>
      <c r="C11" s="74" t="s">
        <v>148</v>
      </c>
      <c r="D11" s="64" t="s">
        <v>14</v>
      </c>
      <c r="E11" s="66" t="s">
        <v>15</v>
      </c>
      <c r="F11" s="66" t="s">
        <v>145</v>
      </c>
      <c r="G11" s="66" t="s">
        <v>146</v>
      </c>
      <c r="H11" s="66">
        <v>6</v>
      </c>
      <c r="I11" s="67">
        <v>2770000</v>
      </c>
      <c r="J11" s="67">
        <f t="shared" si="0"/>
        <v>16620000</v>
      </c>
    </row>
    <row r="12" spans="1:10" ht="12.75">
      <c r="A12" s="64">
        <v>5</v>
      </c>
      <c r="B12" s="65" t="s">
        <v>20</v>
      </c>
      <c r="C12" s="74" t="s">
        <v>149</v>
      </c>
      <c r="D12" s="64" t="s">
        <v>14</v>
      </c>
      <c r="E12" s="66" t="s">
        <v>15</v>
      </c>
      <c r="F12" s="66" t="s">
        <v>145</v>
      </c>
      <c r="G12" s="66" t="s">
        <v>146</v>
      </c>
      <c r="H12" s="66">
        <v>6</v>
      </c>
      <c r="I12" s="67">
        <v>1160000</v>
      </c>
      <c r="J12" s="67">
        <f t="shared" si="0"/>
        <v>6960000</v>
      </c>
    </row>
    <row r="13" spans="1:10" ht="25.5">
      <c r="A13" s="64">
        <v>6</v>
      </c>
      <c r="B13" s="65" t="s">
        <v>22</v>
      </c>
      <c r="C13" s="74" t="s">
        <v>150</v>
      </c>
      <c r="D13" s="64" t="s">
        <v>14</v>
      </c>
      <c r="E13" s="66" t="s">
        <v>23</v>
      </c>
      <c r="F13" s="66" t="s">
        <v>151</v>
      </c>
      <c r="G13" s="66" t="s">
        <v>152</v>
      </c>
      <c r="H13" s="66">
        <v>6</v>
      </c>
      <c r="I13" s="67">
        <v>4580000</v>
      </c>
      <c r="J13" s="67">
        <f t="shared" si="0"/>
        <v>27480000</v>
      </c>
    </row>
    <row r="14" spans="1:10" ht="25.5">
      <c r="A14" s="64">
        <v>7</v>
      </c>
      <c r="B14" s="65" t="s">
        <v>33</v>
      </c>
      <c r="C14" s="74" t="s">
        <v>153</v>
      </c>
      <c r="D14" s="64" t="s">
        <v>10</v>
      </c>
      <c r="E14" s="66" t="s">
        <v>154</v>
      </c>
      <c r="F14" s="66" t="s">
        <v>155</v>
      </c>
      <c r="G14" s="66" t="s">
        <v>156</v>
      </c>
      <c r="H14" s="66">
        <v>16</v>
      </c>
      <c r="I14" s="67">
        <v>1369000</v>
      </c>
      <c r="J14" s="67">
        <f t="shared" si="0"/>
        <v>21904000</v>
      </c>
    </row>
    <row r="15" spans="1:10" ht="25.5">
      <c r="A15" s="64">
        <v>8</v>
      </c>
      <c r="B15" s="65" t="s">
        <v>11</v>
      </c>
      <c r="C15" s="74" t="s">
        <v>157</v>
      </c>
      <c r="D15" s="64" t="s">
        <v>10</v>
      </c>
      <c r="E15" s="66" t="s">
        <v>158</v>
      </c>
      <c r="F15" s="66" t="s">
        <v>155</v>
      </c>
      <c r="G15" s="66" t="s">
        <v>156</v>
      </c>
      <c r="H15" s="66">
        <v>16</v>
      </c>
      <c r="I15" s="67">
        <v>843500</v>
      </c>
      <c r="J15" s="67">
        <f t="shared" si="0"/>
        <v>13496000</v>
      </c>
    </row>
    <row r="16" spans="1:10" ht="25.5">
      <c r="A16" s="64">
        <v>9</v>
      </c>
      <c r="B16" s="65" t="s">
        <v>34</v>
      </c>
      <c r="C16" s="74" t="s">
        <v>159</v>
      </c>
      <c r="D16" s="64" t="s">
        <v>10</v>
      </c>
      <c r="E16" s="66" t="s">
        <v>158</v>
      </c>
      <c r="F16" s="66" t="s">
        <v>155</v>
      </c>
      <c r="G16" s="66" t="s">
        <v>156</v>
      </c>
      <c r="H16" s="66">
        <v>16</v>
      </c>
      <c r="I16" s="67">
        <v>1689000</v>
      </c>
      <c r="J16" s="67">
        <f t="shared" si="0"/>
        <v>27024000</v>
      </c>
    </row>
    <row r="17" spans="1:10" ht="38.25">
      <c r="A17" s="64">
        <v>10</v>
      </c>
      <c r="B17" s="65" t="s">
        <v>35</v>
      </c>
      <c r="C17" s="74" t="s">
        <v>160</v>
      </c>
      <c r="D17" s="64" t="s">
        <v>10</v>
      </c>
      <c r="E17" s="76" t="s">
        <v>161</v>
      </c>
      <c r="F17" s="66" t="s">
        <v>169</v>
      </c>
      <c r="G17" s="66" t="s">
        <v>156</v>
      </c>
      <c r="H17" s="66">
        <v>16</v>
      </c>
      <c r="I17" s="67">
        <v>3207000</v>
      </c>
      <c r="J17" s="67">
        <f t="shared" si="0"/>
        <v>51312000</v>
      </c>
    </row>
    <row r="18" spans="1:10" ht="38.25">
      <c r="A18" s="64">
        <v>11</v>
      </c>
      <c r="B18" s="65" t="s">
        <v>36</v>
      </c>
      <c r="C18" s="74" t="s">
        <v>163</v>
      </c>
      <c r="D18" s="64" t="s">
        <v>10</v>
      </c>
      <c r="E18" s="66" t="s">
        <v>162</v>
      </c>
      <c r="F18" s="66" t="s">
        <v>155</v>
      </c>
      <c r="G18" s="66" t="s">
        <v>156</v>
      </c>
      <c r="H18" s="66">
        <v>16</v>
      </c>
      <c r="I18" s="67">
        <v>2535000</v>
      </c>
      <c r="J18" s="67">
        <f t="shared" si="0"/>
        <v>40560000</v>
      </c>
    </row>
    <row r="19" spans="1:10" ht="38.25">
      <c r="A19" s="64">
        <v>12</v>
      </c>
      <c r="B19" s="65" t="s">
        <v>100</v>
      </c>
      <c r="C19" s="74" t="s">
        <v>165</v>
      </c>
      <c r="D19" s="64" t="s">
        <v>10</v>
      </c>
      <c r="E19" s="66" t="s">
        <v>164</v>
      </c>
      <c r="F19" s="66" t="s">
        <v>155</v>
      </c>
      <c r="G19" s="66" t="s">
        <v>156</v>
      </c>
      <c r="H19" s="66">
        <v>16</v>
      </c>
      <c r="I19" s="67">
        <v>1076000</v>
      </c>
      <c r="J19" s="67">
        <f t="shared" si="0"/>
        <v>17216000</v>
      </c>
    </row>
    <row r="20" spans="1:10" ht="38.25">
      <c r="A20" s="64">
        <v>13</v>
      </c>
      <c r="B20" s="65" t="s">
        <v>101</v>
      </c>
      <c r="C20" s="74" t="s">
        <v>166</v>
      </c>
      <c r="D20" s="64" t="s">
        <v>10</v>
      </c>
      <c r="E20" s="66" t="s">
        <v>164</v>
      </c>
      <c r="F20" s="66" t="s">
        <v>155</v>
      </c>
      <c r="G20" s="66" t="s">
        <v>156</v>
      </c>
      <c r="H20" s="66">
        <v>16</v>
      </c>
      <c r="I20" s="67">
        <v>1076000</v>
      </c>
      <c r="J20" s="67">
        <f t="shared" si="0"/>
        <v>17216000</v>
      </c>
    </row>
    <row r="21" spans="1:10" ht="15.75">
      <c r="A21" s="64"/>
      <c r="B21" s="168" t="s">
        <v>235</v>
      </c>
      <c r="C21" s="169"/>
      <c r="D21" s="169"/>
      <c r="E21" s="169"/>
      <c r="F21" s="169"/>
      <c r="G21" s="169"/>
      <c r="H21" s="170"/>
      <c r="I21" s="67"/>
      <c r="J21" s="67"/>
    </row>
    <row r="22" spans="1:10" s="58" customFormat="1" ht="36.75" customHeight="1">
      <c r="A22" s="64">
        <v>14</v>
      </c>
      <c r="B22" s="65" t="s">
        <v>25</v>
      </c>
      <c r="C22" s="74" t="s">
        <v>25</v>
      </c>
      <c r="D22" s="66" t="s">
        <v>17</v>
      </c>
      <c r="E22" s="66" t="s">
        <v>104</v>
      </c>
      <c r="F22" s="66" t="s">
        <v>189</v>
      </c>
      <c r="G22" s="66" t="s">
        <v>190</v>
      </c>
      <c r="H22" s="66">
        <v>10</v>
      </c>
      <c r="I22" s="69">
        <v>120000</v>
      </c>
      <c r="J22" s="67">
        <f>I22*H22</f>
        <v>1200000</v>
      </c>
    </row>
    <row r="23" spans="1:10" ht="12.75">
      <c r="A23" s="64"/>
      <c r="B23" s="99"/>
      <c r="C23" s="115"/>
      <c r="D23" s="100"/>
      <c r="E23" s="101"/>
      <c r="F23" s="101"/>
      <c r="G23" s="101"/>
      <c r="H23" s="102"/>
      <c r="I23" s="67"/>
      <c r="J23" s="67"/>
    </row>
    <row r="24" spans="1:10" s="107" customFormat="1" ht="15.75">
      <c r="A24" s="55" t="s">
        <v>43</v>
      </c>
      <c r="B24" s="165" t="s">
        <v>44</v>
      </c>
      <c r="C24" s="166"/>
      <c r="D24" s="166"/>
      <c r="E24" s="166"/>
      <c r="F24" s="166"/>
      <c r="G24" s="166"/>
      <c r="H24" s="167"/>
      <c r="I24" s="111"/>
      <c r="J24" s="112">
        <f>SUM(J26:J30)</f>
        <v>27000000</v>
      </c>
    </row>
    <row r="25" spans="1:10" s="107" customFormat="1" ht="15.75">
      <c r="A25" s="55"/>
      <c r="B25" s="168" t="s">
        <v>234</v>
      </c>
      <c r="C25" s="169"/>
      <c r="D25" s="169"/>
      <c r="E25" s="169"/>
      <c r="F25" s="169"/>
      <c r="G25" s="169"/>
      <c r="H25" s="170"/>
      <c r="I25" s="40"/>
      <c r="J25" s="19"/>
    </row>
    <row r="26" spans="1:10" ht="25.5">
      <c r="A26" s="64">
        <v>15</v>
      </c>
      <c r="B26" s="65" t="s">
        <v>46</v>
      </c>
      <c r="C26" s="74" t="s">
        <v>167</v>
      </c>
      <c r="D26" s="66" t="s">
        <v>45</v>
      </c>
      <c r="E26" s="66" t="s">
        <v>168</v>
      </c>
      <c r="F26" s="66" t="s">
        <v>169</v>
      </c>
      <c r="G26" s="66" t="s">
        <v>156</v>
      </c>
      <c r="H26" s="66">
        <v>100</v>
      </c>
      <c r="I26" s="67">
        <v>25000</v>
      </c>
      <c r="J26" s="67">
        <f>I26*H26</f>
        <v>2500000</v>
      </c>
    </row>
    <row r="27" spans="1:10" ht="25.5">
      <c r="A27" s="64">
        <v>16</v>
      </c>
      <c r="B27" s="65" t="s">
        <v>112</v>
      </c>
      <c r="C27" s="74" t="s">
        <v>170</v>
      </c>
      <c r="D27" s="66" t="s">
        <v>45</v>
      </c>
      <c r="E27" s="66" t="s">
        <v>171</v>
      </c>
      <c r="F27" s="66" t="s">
        <v>172</v>
      </c>
      <c r="G27" s="66" t="s">
        <v>152</v>
      </c>
      <c r="H27" s="66">
        <v>150</v>
      </c>
      <c r="I27" s="67">
        <v>40000</v>
      </c>
      <c r="J27" s="67">
        <f>I27*H27</f>
        <v>6000000</v>
      </c>
    </row>
    <row r="28" spans="1:10" ht="12.75">
      <c r="A28" s="64">
        <v>17</v>
      </c>
      <c r="B28" s="72" t="s">
        <v>98</v>
      </c>
      <c r="C28" s="116" t="s">
        <v>173</v>
      </c>
      <c r="D28" s="73" t="s">
        <v>45</v>
      </c>
      <c r="E28" s="96" t="s">
        <v>174</v>
      </c>
      <c r="F28" s="96" t="s">
        <v>175</v>
      </c>
      <c r="G28" s="96" t="s">
        <v>156</v>
      </c>
      <c r="H28" s="73">
        <v>100</v>
      </c>
      <c r="I28" s="67">
        <v>13000</v>
      </c>
      <c r="J28" s="67">
        <f>I28*H28</f>
        <v>1300000</v>
      </c>
    </row>
    <row r="29" spans="1:10" ht="12.75">
      <c r="A29" s="64">
        <v>18</v>
      </c>
      <c r="B29" s="72" t="s">
        <v>102</v>
      </c>
      <c r="C29" s="116" t="s">
        <v>177</v>
      </c>
      <c r="D29" s="73" t="s">
        <v>45</v>
      </c>
      <c r="E29" s="96" t="s">
        <v>176</v>
      </c>
      <c r="F29" s="96" t="s">
        <v>175</v>
      </c>
      <c r="G29" s="96" t="s">
        <v>156</v>
      </c>
      <c r="H29" s="73">
        <v>200</v>
      </c>
      <c r="I29" s="67">
        <v>47000</v>
      </c>
      <c r="J29" s="67">
        <f>I29*H29</f>
        <v>9400000</v>
      </c>
    </row>
    <row r="30" spans="1:10" ht="25.5">
      <c r="A30" s="64">
        <v>19</v>
      </c>
      <c r="B30" s="72" t="s">
        <v>103</v>
      </c>
      <c r="C30" s="116" t="s">
        <v>178</v>
      </c>
      <c r="D30" s="73" t="s">
        <v>45</v>
      </c>
      <c r="E30" s="96" t="s">
        <v>176</v>
      </c>
      <c r="F30" s="96" t="s">
        <v>175</v>
      </c>
      <c r="G30" s="96" t="s">
        <v>156</v>
      </c>
      <c r="H30" s="73">
        <v>200</v>
      </c>
      <c r="I30" s="67">
        <v>39000</v>
      </c>
      <c r="J30" s="67">
        <f>I30*H30</f>
        <v>7800000</v>
      </c>
    </row>
    <row r="31" spans="1:10" s="107" customFormat="1" ht="15.75">
      <c r="A31" s="17" t="s">
        <v>49</v>
      </c>
      <c r="B31" s="165" t="s">
        <v>50</v>
      </c>
      <c r="C31" s="166"/>
      <c r="D31" s="166"/>
      <c r="E31" s="166"/>
      <c r="F31" s="166"/>
      <c r="G31" s="166"/>
      <c r="H31" s="167"/>
      <c r="I31" s="112"/>
      <c r="J31" s="112">
        <f>SUM(J33:J55)</f>
        <v>313445000</v>
      </c>
    </row>
    <row r="32" spans="1:10" s="107" customFormat="1" ht="15.75">
      <c r="A32" s="17"/>
      <c r="B32" s="168" t="s">
        <v>234</v>
      </c>
      <c r="C32" s="169"/>
      <c r="D32" s="169"/>
      <c r="E32" s="169"/>
      <c r="F32" s="169"/>
      <c r="G32" s="169"/>
      <c r="H32" s="170"/>
      <c r="I32" s="19"/>
      <c r="J32" s="19"/>
    </row>
    <row r="33" spans="1:10" ht="51">
      <c r="A33" s="64">
        <v>20</v>
      </c>
      <c r="B33" s="74" t="s">
        <v>73</v>
      </c>
      <c r="C33" s="74" t="s">
        <v>179</v>
      </c>
      <c r="D33" s="66" t="s">
        <v>53</v>
      </c>
      <c r="E33" s="66" t="s">
        <v>180</v>
      </c>
      <c r="F33" s="66" t="s">
        <v>181</v>
      </c>
      <c r="G33" s="66" t="s">
        <v>143</v>
      </c>
      <c r="H33" s="66">
        <v>100</v>
      </c>
      <c r="I33" s="67">
        <v>220000</v>
      </c>
      <c r="J33" s="67">
        <f>I33*H33</f>
        <v>22000000</v>
      </c>
    </row>
    <row r="34" spans="1:10" ht="63.75">
      <c r="A34" s="64">
        <v>21</v>
      </c>
      <c r="B34" s="74" t="s">
        <v>110</v>
      </c>
      <c r="C34" s="74" t="s">
        <v>182</v>
      </c>
      <c r="D34" s="66" t="s">
        <v>57</v>
      </c>
      <c r="E34" s="65" t="s">
        <v>183</v>
      </c>
      <c r="F34" s="66" t="s">
        <v>185</v>
      </c>
      <c r="G34" s="66" t="s">
        <v>186</v>
      </c>
      <c r="H34" s="75">
        <v>200</v>
      </c>
      <c r="I34" s="67">
        <v>26000</v>
      </c>
      <c r="J34" s="67">
        <f>I34*H34</f>
        <v>5200000</v>
      </c>
    </row>
    <row r="35" spans="1:10" ht="25.5">
      <c r="A35" s="64">
        <v>22</v>
      </c>
      <c r="B35" s="74" t="s">
        <v>79</v>
      </c>
      <c r="C35" s="74" t="s">
        <v>184</v>
      </c>
      <c r="D35" s="66" t="s">
        <v>57</v>
      </c>
      <c r="E35" s="76" t="s">
        <v>183</v>
      </c>
      <c r="F35" s="66" t="s">
        <v>185</v>
      </c>
      <c r="G35" s="66" t="s">
        <v>186</v>
      </c>
      <c r="H35" s="66">
        <v>50</v>
      </c>
      <c r="I35" s="67">
        <v>20000</v>
      </c>
      <c r="J35" s="67">
        <f>I35*H35</f>
        <v>1000000</v>
      </c>
    </row>
    <row r="36" spans="1:10" ht="15.75">
      <c r="A36" s="103"/>
      <c r="B36" s="168" t="s">
        <v>235</v>
      </c>
      <c r="C36" s="169"/>
      <c r="D36" s="169"/>
      <c r="E36" s="169"/>
      <c r="F36" s="169"/>
      <c r="G36" s="169"/>
      <c r="H36" s="170"/>
      <c r="I36" s="67"/>
      <c r="J36" s="67"/>
    </row>
    <row r="37" spans="1:10" s="58" customFormat="1" ht="36.75" customHeight="1">
      <c r="A37" s="64">
        <v>23</v>
      </c>
      <c r="B37" s="65" t="s">
        <v>52</v>
      </c>
      <c r="C37" s="74" t="s">
        <v>191</v>
      </c>
      <c r="D37" s="66" t="s">
        <v>53</v>
      </c>
      <c r="E37" s="66" t="s">
        <v>192</v>
      </c>
      <c r="F37" s="66" t="s">
        <v>193</v>
      </c>
      <c r="G37" s="66" t="s">
        <v>190</v>
      </c>
      <c r="H37" s="75">
        <v>40000</v>
      </c>
      <c r="I37" s="69">
        <v>210</v>
      </c>
      <c r="J37" s="67">
        <f aca="true" t="shared" si="1" ref="J37:J55">I37*H37</f>
        <v>8400000</v>
      </c>
    </row>
    <row r="38" spans="1:10" s="58" customFormat="1" ht="51">
      <c r="A38" s="64">
        <v>24</v>
      </c>
      <c r="B38" s="65" t="s">
        <v>105</v>
      </c>
      <c r="C38" s="74" t="s">
        <v>194</v>
      </c>
      <c r="D38" s="66" t="s">
        <v>54</v>
      </c>
      <c r="E38" s="66" t="s">
        <v>195</v>
      </c>
      <c r="F38" s="66" t="s">
        <v>196</v>
      </c>
      <c r="G38" s="66" t="s">
        <v>197</v>
      </c>
      <c r="H38" s="75">
        <v>3000</v>
      </c>
      <c r="I38" s="69">
        <v>16000</v>
      </c>
      <c r="J38" s="67">
        <f t="shared" si="1"/>
        <v>48000000</v>
      </c>
    </row>
    <row r="39" spans="1:10" s="58" customFormat="1" ht="51">
      <c r="A39" s="64">
        <v>25</v>
      </c>
      <c r="B39" s="65" t="s">
        <v>55</v>
      </c>
      <c r="C39" s="74" t="s">
        <v>55</v>
      </c>
      <c r="D39" s="66" t="s">
        <v>54</v>
      </c>
      <c r="E39" s="66" t="s">
        <v>195</v>
      </c>
      <c r="F39" s="66" t="s">
        <v>198</v>
      </c>
      <c r="G39" s="66" t="s">
        <v>190</v>
      </c>
      <c r="H39" s="75">
        <v>150</v>
      </c>
      <c r="I39" s="69">
        <v>14000</v>
      </c>
      <c r="J39" s="67">
        <f t="shared" si="1"/>
        <v>2100000</v>
      </c>
    </row>
    <row r="40" spans="1:10" s="58" customFormat="1" ht="38.25">
      <c r="A40" s="64">
        <v>26</v>
      </c>
      <c r="B40" s="65" t="s">
        <v>56</v>
      </c>
      <c r="C40" s="74" t="s">
        <v>199</v>
      </c>
      <c r="D40" s="66" t="s">
        <v>57</v>
      </c>
      <c r="E40" s="66" t="s">
        <v>200</v>
      </c>
      <c r="F40" s="66" t="s">
        <v>201</v>
      </c>
      <c r="G40" s="66" t="s">
        <v>190</v>
      </c>
      <c r="H40" s="75">
        <v>1000</v>
      </c>
      <c r="I40" s="69">
        <v>1150</v>
      </c>
      <c r="J40" s="67">
        <f t="shared" si="1"/>
        <v>1150000</v>
      </c>
    </row>
    <row r="41" spans="1:10" s="58" customFormat="1" ht="36.75" customHeight="1">
      <c r="A41" s="64">
        <v>27</v>
      </c>
      <c r="B41" s="65" t="s">
        <v>62</v>
      </c>
      <c r="C41" s="74" t="s">
        <v>202</v>
      </c>
      <c r="D41" s="66" t="s">
        <v>61</v>
      </c>
      <c r="E41" s="66" t="s">
        <v>203</v>
      </c>
      <c r="F41" s="66" t="s">
        <v>204</v>
      </c>
      <c r="G41" s="66" t="s">
        <v>190</v>
      </c>
      <c r="H41" s="66">
        <v>240</v>
      </c>
      <c r="I41" s="69">
        <v>157000</v>
      </c>
      <c r="J41" s="67">
        <f t="shared" si="1"/>
        <v>37680000</v>
      </c>
    </row>
    <row r="42" spans="1:10" s="58" customFormat="1" ht="38.25">
      <c r="A42" s="64">
        <v>28</v>
      </c>
      <c r="B42" s="74" t="s">
        <v>63</v>
      </c>
      <c r="C42" s="74" t="s">
        <v>205</v>
      </c>
      <c r="D42" s="66" t="s">
        <v>64</v>
      </c>
      <c r="E42" s="66" t="s">
        <v>206</v>
      </c>
      <c r="F42" s="66" t="s">
        <v>207</v>
      </c>
      <c r="G42" s="66" t="s">
        <v>190</v>
      </c>
      <c r="H42" s="75">
        <v>1200</v>
      </c>
      <c r="I42" s="69">
        <v>23000</v>
      </c>
      <c r="J42" s="67">
        <f t="shared" si="1"/>
        <v>27600000</v>
      </c>
    </row>
    <row r="43" spans="1:10" s="58" customFormat="1" ht="36.75" customHeight="1">
      <c r="A43" s="64">
        <v>29</v>
      </c>
      <c r="B43" s="74" t="s">
        <v>67</v>
      </c>
      <c r="C43" s="74" t="s">
        <v>208</v>
      </c>
      <c r="D43" s="66" t="s">
        <v>24</v>
      </c>
      <c r="E43" s="66" t="s">
        <v>209</v>
      </c>
      <c r="F43" s="66" t="s">
        <v>210</v>
      </c>
      <c r="G43" s="66" t="s">
        <v>152</v>
      </c>
      <c r="H43" s="75">
        <v>700</v>
      </c>
      <c r="I43" s="69">
        <v>3000</v>
      </c>
      <c r="J43" s="67">
        <f t="shared" si="1"/>
        <v>2100000</v>
      </c>
    </row>
    <row r="44" spans="1:10" s="58" customFormat="1" ht="36.75" customHeight="1">
      <c r="A44" s="64">
        <v>30</v>
      </c>
      <c r="B44" s="74" t="s">
        <v>70</v>
      </c>
      <c r="C44" s="74" t="s">
        <v>211</v>
      </c>
      <c r="D44" s="66" t="s">
        <v>24</v>
      </c>
      <c r="E44" s="66" t="s">
        <v>209</v>
      </c>
      <c r="F44" s="66" t="s">
        <v>210</v>
      </c>
      <c r="G44" s="66" t="s">
        <v>152</v>
      </c>
      <c r="H44" s="75">
        <v>3000</v>
      </c>
      <c r="I44" s="69">
        <v>4700</v>
      </c>
      <c r="J44" s="67">
        <f t="shared" si="1"/>
        <v>14100000</v>
      </c>
    </row>
    <row r="45" spans="1:10" s="58" customFormat="1" ht="36.75" customHeight="1">
      <c r="A45" s="64">
        <v>31</v>
      </c>
      <c r="B45" s="74" t="s">
        <v>71</v>
      </c>
      <c r="C45" s="74" t="s">
        <v>212</v>
      </c>
      <c r="D45" s="66" t="s">
        <v>24</v>
      </c>
      <c r="E45" s="66" t="s">
        <v>209</v>
      </c>
      <c r="F45" s="66" t="s">
        <v>210</v>
      </c>
      <c r="G45" s="66" t="s">
        <v>152</v>
      </c>
      <c r="H45" s="75">
        <v>50</v>
      </c>
      <c r="I45" s="69">
        <v>9000</v>
      </c>
      <c r="J45" s="67">
        <f t="shared" si="1"/>
        <v>450000</v>
      </c>
    </row>
    <row r="46" spans="1:10" s="58" customFormat="1" ht="36.75" customHeight="1">
      <c r="A46" s="64">
        <v>32</v>
      </c>
      <c r="B46" s="74" t="s">
        <v>72</v>
      </c>
      <c r="C46" s="74" t="s">
        <v>213</v>
      </c>
      <c r="D46" s="66" t="s">
        <v>51</v>
      </c>
      <c r="E46" s="66" t="s">
        <v>214</v>
      </c>
      <c r="F46" s="66" t="s">
        <v>215</v>
      </c>
      <c r="G46" s="66" t="s">
        <v>190</v>
      </c>
      <c r="H46" s="106">
        <v>30000</v>
      </c>
      <c r="I46" s="69">
        <v>265</v>
      </c>
      <c r="J46" s="67">
        <f t="shared" si="1"/>
        <v>7950000</v>
      </c>
    </row>
    <row r="47" spans="1:10" s="58" customFormat="1" ht="36.75" customHeight="1">
      <c r="A47" s="64">
        <v>33</v>
      </c>
      <c r="B47" s="74" t="s">
        <v>74</v>
      </c>
      <c r="C47" s="74" t="s">
        <v>216</v>
      </c>
      <c r="D47" s="66" t="s">
        <v>75</v>
      </c>
      <c r="E47" s="66" t="s">
        <v>217</v>
      </c>
      <c r="F47" s="66" t="s">
        <v>204</v>
      </c>
      <c r="G47" s="66" t="s">
        <v>190</v>
      </c>
      <c r="H47" s="66">
        <v>50</v>
      </c>
      <c r="I47" s="69">
        <v>5500</v>
      </c>
      <c r="J47" s="67">
        <f t="shared" si="1"/>
        <v>275000</v>
      </c>
    </row>
    <row r="48" spans="1:10" s="58" customFormat="1" ht="36.75" customHeight="1">
      <c r="A48" s="64">
        <v>34</v>
      </c>
      <c r="B48" s="65" t="s">
        <v>76</v>
      </c>
      <c r="C48" s="74" t="s">
        <v>218</v>
      </c>
      <c r="D48" s="66" t="s">
        <v>77</v>
      </c>
      <c r="E48" s="66" t="s">
        <v>217</v>
      </c>
      <c r="F48" s="66" t="s">
        <v>219</v>
      </c>
      <c r="G48" s="66" t="s">
        <v>190</v>
      </c>
      <c r="H48" s="66">
        <v>100</v>
      </c>
      <c r="I48" s="69">
        <v>13500</v>
      </c>
      <c r="J48" s="67">
        <f t="shared" si="1"/>
        <v>1350000</v>
      </c>
    </row>
    <row r="49" spans="1:10" s="58" customFormat="1" ht="36.75" customHeight="1">
      <c r="A49" s="64">
        <v>35</v>
      </c>
      <c r="B49" s="65" t="s">
        <v>78</v>
      </c>
      <c r="C49" s="74" t="s">
        <v>220</v>
      </c>
      <c r="D49" s="66" t="s">
        <v>77</v>
      </c>
      <c r="E49" s="66" t="s">
        <v>221</v>
      </c>
      <c r="F49" s="66" t="s">
        <v>222</v>
      </c>
      <c r="G49" s="66" t="s">
        <v>186</v>
      </c>
      <c r="H49" s="75">
        <v>100000</v>
      </c>
      <c r="I49" s="69">
        <v>1090</v>
      </c>
      <c r="J49" s="67">
        <f t="shared" si="1"/>
        <v>109000000</v>
      </c>
    </row>
    <row r="50" spans="1:10" s="58" customFormat="1" ht="36.75" customHeight="1">
      <c r="A50" s="64">
        <v>36</v>
      </c>
      <c r="B50" s="65" t="s">
        <v>108</v>
      </c>
      <c r="C50" s="74" t="s">
        <v>223</v>
      </c>
      <c r="D50" s="66" t="s">
        <v>51</v>
      </c>
      <c r="E50" s="66" t="s">
        <v>224</v>
      </c>
      <c r="F50" s="66" t="s">
        <v>210</v>
      </c>
      <c r="G50" s="66" t="s">
        <v>152</v>
      </c>
      <c r="H50" s="75">
        <v>2000</v>
      </c>
      <c r="I50" s="69">
        <v>1200</v>
      </c>
      <c r="J50" s="67">
        <f t="shared" si="1"/>
        <v>2400000</v>
      </c>
    </row>
    <row r="51" spans="1:10" s="58" customFormat="1" ht="36.75" customHeight="1">
      <c r="A51" s="64">
        <v>37</v>
      </c>
      <c r="B51" s="74" t="s">
        <v>81</v>
      </c>
      <c r="C51" s="74" t="s">
        <v>225</v>
      </c>
      <c r="D51" s="66" t="s">
        <v>51</v>
      </c>
      <c r="E51" s="66" t="s">
        <v>226</v>
      </c>
      <c r="F51" s="66" t="s">
        <v>210</v>
      </c>
      <c r="G51" s="66" t="s">
        <v>152</v>
      </c>
      <c r="H51" s="75">
        <v>1000</v>
      </c>
      <c r="I51" s="69">
        <v>1400</v>
      </c>
      <c r="J51" s="67">
        <f t="shared" si="1"/>
        <v>1400000</v>
      </c>
    </row>
    <row r="52" spans="1:10" s="58" customFormat="1" ht="36.75" customHeight="1">
      <c r="A52" s="64">
        <v>38</v>
      </c>
      <c r="B52" s="65" t="s">
        <v>83</v>
      </c>
      <c r="C52" s="74" t="s">
        <v>227</v>
      </c>
      <c r="D52" s="66" t="s">
        <v>51</v>
      </c>
      <c r="E52" s="66" t="s">
        <v>228</v>
      </c>
      <c r="F52" s="66" t="s">
        <v>210</v>
      </c>
      <c r="G52" s="66" t="s">
        <v>152</v>
      </c>
      <c r="H52" s="75">
        <v>2000</v>
      </c>
      <c r="I52" s="69">
        <v>220</v>
      </c>
      <c r="J52" s="67">
        <f t="shared" si="1"/>
        <v>440000</v>
      </c>
    </row>
    <row r="53" spans="1:10" s="58" customFormat="1" ht="36.75" customHeight="1">
      <c r="A53" s="64">
        <v>39</v>
      </c>
      <c r="B53" s="74" t="s">
        <v>87</v>
      </c>
      <c r="C53" s="74" t="s">
        <v>229</v>
      </c>
      <c r="D53" s="66" t="s">
        <v>51</v>
      </c>
      <c r="E53" s="66" t="s">
        <v>230</v>
      </c>
      <c r="F53" s="66" t="s">
        <v>210</v>
      </c>
      <c r="G53" s="66" t="s">
        <v>152</v>
      </c>
      <c r="H53" s="75">
        <v>500</v>
      </c>
      <c r="I53" s="69">
        <v>16500</v>
      </c>
      <c r="J53" s="67">
        <f t="shared" si="1"/>
        <v>8250000</v>
      </c>
    </row>
    <row r="54" spans="1:10" s="58" customFormat="1" ht="36.75" customHeight="1">
      <c r="A54" s="64">
        <v>40</v>
      </c>
      <c r="B54" s="74" t="s">
        <v>90</v>
      </c>
      <c r="C54" s="74" t="s">
        <v>231</v>
      </c>
      <c r="D54" s="66" t="s">
        <v>24</v>
      </c>
      <c r="E54" s="66" t="s">
        <v>230</v>
      </c>
      <c r="F54" s="66" t="s">
        <v>210</v>
      </c>
      <c r="G54" s="66" t="s">
        <v>152</v>
      </c>
      <c r="H54" s="75">
        <v>200</v>
      </c>
      <c r="I54" s="69">
        <v>13000</v>
      </c>
      <c r="J54" s="67">
        <f t="shared" si="1"/>
        <v>2600000</v>
      </c>
    </row>
    <row r="55" spans="1:10" s="58" customFormat="1" ht="36.75" customHeight="1">
      <c r="A55" s="64">
        <v>41</v>
      </c>
      <c r="B55" s="74" t="s">
        <v>95</v>
      </c>
      <c r="C55" s="74"/>
      <c r="D55" s="66" t="s">
        <v>51</v>
      </c>
      <c r="E55" s="66" t="s">
        <v>230</v>
      </c>
      <c r="F55" s="66" t="s">
        <v>210</v>
      </c>
      <c r="G55" s="66" t="s">
        <v>152</v>
      </c>
      <c r="H55" s="75">
        <v>2000</v>
      </c>
      <c r="I55" s="69">
        <v>5000</v>
      </c>
      <c r="J55" s="67">
        <f t="shared" si="1"/>
        <v>10000000</v>
      </c>
    </row>
    <row r="56" spans="1:10" ht="12.75">
      <c r="A56" s="103"/>
      <c r="B56" s="104"/>
      <c r="C56" s="105"/>
      <c r="D56" s="101"/>
      <c r="F56" s="66"/>
      <c r="G56" s="66"/>
      <c r="H56" s="66"/>
      <c r="I56" s="67"/>
      <c r="J56" s="67"/>
    </row>
    <row r="57" spans="1:10" s="107" customFormat="1" ht="15.75">
      <c r="A57" s="145" t="s">
        <v>236</v>
      </c>
      <c r="B57" s="146"/>
      <c r="C57" s="147" t="s">
        <v>188</v>
      </c>
      <c r="D57" s="148"/>
      <c r="E57" s="149"/>
      <c r="F57" s="97"/>
      <c r="G57" s="97"/>
      <c r="H57" s="97"/>
      <c r="I57" s="97"/>
      <c r="J57" s="18">
        <f>J31+J24+J6</f>
        <v>656353000</v>
      </c>
    </row>
    <row r="58" spans="1:10" s="107" customFormat="1" ht="15.75">
      <c r="A58" s="139" t="s">
        <v>237</v>
      </c>
      <c r="B58" s="140"/>
      <c r="C58" s="140"/>
      <c r="D58" s="140"/>
      <c r="E58" s="140"/>
      <c r="F58" s="140"/>
      <c r="G58" s="140"/>
      <c r="H58" s="140"/>
      <c r="I58" s="140"/>
      <c r="J58" s="141"/>
    </row>
    <row r="61" spans="4:9" ht="20.25" customHeight="1">
      <c r="D61" s="163" t="s">
        <v>111</v>
      </c>
      <c r="E61" s="163"/>
      <c r="F61" s="163"/>
      <c r="G61" s="163"/>
      <c r="H61" s="163"/>
      <c r="I61" s="163"/>
    </row>
  </sheetData>
  <sheetProtection/>
  <mergeCells count="16">
    <mergeCell ref="A58:J58"/>
    <mergeCell ref="B7:H7"/>
    <mergeCell ref="B21:H21"/>
    <mergeCell ref="B25:H25"/>
    <mergeCell ref="B32:H32"/>
    <mergeCell ref="B36:H36"/>
    <mergeCell ref="D61:I61"/>
    <mergeCell ref="A1:J1"/>
    <mergeCell ref="A2:J2"/>
    <mergeCell ref="A3:J3"/>
    <mergeCell ref="A4:J4"/>
    <mergeCell ref="B6:G6"/>
    <mergeCell ref="B24:H24"/>
    <mergeCell ref="B31:H31"/>
    <mergeCell ref="A57:B57"/>
    <mergeCell ref="C57:E57"/>
  </mergeCells>
  <printOptions/>
  <pageMargins left="0.5" right="0.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XETNGHIEMHON-PC</dc:creator>
  <cp:keywords/>
  <dc:description/>
  <cp:lastModifiedBy>DUOCNOI2-PC</cp:lastModifiedBy>
  <cp:lastPrinted>2019-09-12T00:20:03Z</cp:lastPrinted>
  <dcterms:created xsi:type="dcterms:W3CDTF">2018-10-31T01:28:59Z</dcterms:created>
  <dcterms:modified xsi:type="dcterms:W3CDTF">2019-09-12T00:20:46Z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1033-8.1.0.3010</vt:lpwstr>
  </property>
</Properties>
</file>